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p00129916_houstonisd_org/Documents/Desktop/"/>
    </mc:Choice>
  </mc:AlternateContent>
  <xr:revisionPtr revIDLastSave="122" documentId="8_{34D9F321-FEEB-4E71-92CF-EF1ABCB95AEC}" xr6:coauthVersionLast="47" xr6:coauthVersionMax="47" xr10:uidLastSave="{4D3EA002-418A-4999-B740-C1E0168BA85C}"/>
  <bookViews>
    <workbookView xWindow="28680" yWindow="-120" windowWidth="29040" windowHeight="176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<sst xmlns="http://schemas.openxmlformats.org/spreadsheetml/2006/main" count="165" uniqueCount="86">
  <si>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</si>
  <si>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</si>
  <si>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</si>
  <si>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</si>
  <si>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</si>
  <si>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</si>
  <si>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</si>
  <si>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</si>
  <si>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</si>
  <si>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</si>
  <si>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</si>
  <si>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</si>
  <si>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</si>
  <si>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</si>
  <si>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</si>
  <si>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</si>
  <si>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</si>
  <si>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</si>
  <si>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</si>
  <si>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</si>
  <si>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</si>
  <si>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</si>
  <si>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</si>
  <si>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</si>
  <si>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</si>
  <si>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</si>
  <si>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</si>
  <si>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</si>
  <si>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</si>
  <si>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</si>
  <si>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</si>
  <si>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</si>
  <si>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</si>
  <si>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</si>
  <si>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</si>
  <si>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</si>
  <si>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</si>
  <si>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</si>
  <si>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</si>
  <si>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</si>
  <si>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</si>
  <si>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</si>
  <si>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</si>
  <si>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</si>
  <si>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</si>
  <si>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</si>
  <si>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</si>
  <si>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</si>
  <si>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</si>
  <si>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</si>
  <si>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</si>
  <si>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</si>
  <si>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</si>
  <si>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</si>
  <si>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</si>
  <si>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</si>
  <si>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</si>
  <si>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</si>
  <si>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</si>
  <si>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</si>
  <si>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</si>
  <si>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</si>
  <si>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</si>
  <si>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</si>
  <si>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</si>
  <si>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</si>
  <si>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</si>
  <si>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</si>
  <si>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</si>
  <si>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</si>
  <si>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</si>
  <si>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</si>
  <si>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t xml:space="preserve"> </t>
  </si>
  <si>
    <r>
      <rPr>
        <b/>
        <sz val="10"/>
        <rFont val="Arial"/>
        <family val="2"/>
        <scheme val="major"/>
      </rPr>
      <t>Unit 4.1 How Science and Technology Influence Our Life</t>
    </r>
    <r>
      <rPr>
        <sz val="10"/>
        <rFont val="Arial"/>
        <family val="2"/>
        <scheme val="major"/>
      </rPr>
      <t xml:space="preserve">
(Cycles 1 and 2)
Students will learn basic exchanges about technology in school and in daily life.
Students will be able to: 1) discuss their likes and dislikes in more detail regarding school subjects, schedule, after schools activities, and teachers; 2) invite others to activities at certain dates and times; 3) compare their school setting to schools in the target language countries; 4) discuss every-day technology  and compare its use with that of the target language countries; 5) observe the effect of social media on their social lives with that in the culture of the target language countries; 6) address other level-appropriate thematic and cultural contexts as defined in the TEKS for LOTE.</t>
    </r>
  </si>
  <si>
    <r>
      <rPr>
        <b/>
        <sz val="11"/>
        <color theme="1"/>
        <rFont val="Arial"/>
        <family val="2"/>
        <scheme val="major"/>
      </rPr>
      <t xml:space="preserve">Unit 4.1
</t>
    </r>
    <r>
      <rPr>
        <sz val="11"/>
        <color theme="1"/>
        <rFont val="Arial"/>
        <family val="2"/>
        <scheme val="major"/>
      </rPr>
      <t>(12 90-min. or 24 45-min. class periods)</t>
    </r>
  </si>
  <si>
    <r>
      <rPr>
        <b/>
        <sz val="11"/>
        <color theme="1"/>
        <rFont val="Arial"/>
        <family val="2"/>
        <scheme val="major"/>
      </rPr>
      <t>Unit 4.2</t>
    </r>
    <r>
      <rPr>
        <sz val="11"/>
        <color theme="1"/>
        <rFont val="Arial"/>
        <family val="2"/>
        <scheme val="major"/>
      </rPr>
      <t xml:space="preserve">
(10 90-min. or 20 45 min. class periods)</t>
    </r>
  </si>
  <si>
    <r>
      <rPr>
        <b/>
        <sz val="10"/>
        <rFont val="Arial"/>
        <family val="2"/>
        <scheme val="major"/>
      </rPr>
      <t>Unit 4.2 How Science and Technology Influence Our Life</t>
    </r>
    <r>
      <rPr>
        <sz val="10"/>
        <rFont val="Arial"/>
        <family val="2"/>
        <scheme val="major"/>
      </rPr>
      <t xml:space="preserve">
(Cycles 1 and 2)
Students will learn basic exchanges about technology in school and in daily life.
Students will be able to: 1) discuss their likes and dislikes in more detail regarding school subjects, schedule, after schools activities, and teachers; 2) invite others to activities at certain dates and times; 3) compare their school setting to schools in the target language countries; 4) discuss every-day technology  and compare its use with that of the target language countries; 5) observe the effect of social media on their social lives with that in the culture of the target language countries; 6) address other level-appropriate thematic and cultural contexts as defined in the TEKS for LOTE.</t>
    </r>
  </si>
  <si>
    <r>
      <rPr>
        <b/>
        <sz val="11"/>
        <color theme="1"/>
        <rFont val="Arial"/>
        <family val="2"/>
        <scheme val="major"/>
      </rPr>
      <t xml:space="preserve">Unit 5.1
</t>
    </r>
    <r>
      <rPr>
        <sz val="11"/>
        <color theme="1"/>
        <rFont val="Arial"/>
        <family val="2"/>
        <scheme val="major"/>
      </rPr>
      <t>(11 90-min. or 23 45-min. class periods)</t>
    </r>
  </si>
  <si>
    <r>
      <rPr>
        <b/>
        <sz val="10"/>
        <rFont val="Arial"/>
        <family val="2"/>
        <scheme val="major"/>
      </rPr>
      <t>Unit 5.1 Factors that Impact the Quality of Life</t>
    </r>
    <r>
      <rPr>
        <sz val="10"/>
        <rFont val="Arial"/>
        <family val="2"/>
        <scheme val="major"/>
      </rPr>
      <t xml:space="preserve">
(Cycles 3 and 4)
Students will learn to talk about daily life in basic terms.
Students will be able to: 1) describe their homes, research and compare them with those in the target language countries; 2) engage in basic discussions about their health and factors that can affect it; 3) ask for help when ill and give advice to others about their health; 4) become familiar with basic facts about quality of life and its factors such as poverty, health, and language barriers in the target language countries and compare them with their own culture; 5) address other level-appropriate thematic and cultural contexts as defined in the TEKS for LOTE.</t>
    </r>
  </si>
  <si>
    <r>
      <rPr>
        <b/>
        <sz val="10"/>
        <rFont val="Arial"/>
        <family val="2"/>
        <scheme val="major"/>
      </rPr>
      <t>Unit 5.2 Factors that Impact the Quality of Life</t>
    </r>
    <r>
      <rPr>
        <sz val="10"/>
        <rFont val="Arial"/>
        <family val="2"/>
        <scheme val="major"/>
      </rPr>
      <t xml:space="preserve">
(Cycles 3 and 4)
Students will learn to talk about daily life in basic terms.
Students will be able to: 1) describe their homes, research and compare them with those in the target language countries; 2) engage in basic discussions about their health and factors that can affect it; 3) ask for help when ill and give advice to others about their health; 4) become familiar with basic facts about quality of life and its factors such as poverty, health, and language barriers in the target language countries and compare them with their own culture; 5) address other level-appropriate thematic and cultural contexts as defined in the TEKS for LOTE.</t>
    </r>
  </si>
  <si>
    <r>
      <rPr>
        <b/>
        <sz val="11"/>
        <color theme="1"/>
        <rFont val="Arial"/>
        <family val="2"/>
        <scheme val="major"/>
      </rPr>
      <t>Unit 5.2</t>
    </r>
    <r>
      <rPr>
        <sz val="11"/>
        <color theme="1"/>
        <rFont val="Arial"/>
        <family val="2"/>
        <scheme val="major"/>
      </rPr>
      <t xml:space="preserve">
(12 90-min. or 25 45 min. class periods)</t>
    </r>
  </si>
  <si>
    <r>
      <rPr>
        <b/>
        <sz val="11"/>
        <color theme="1"/>
        <rFont val="Arial"/>
        <family val="2"/>
        <scheme val="major"/>
      </rPr>
      <t xml:space="preserve">Unit 6.1
</t>
    </r>
    <r>
      <rPr>
        <sz val="11"/>
        <color theme="1"/>
        <rFont val="Arial"/>
        <family val="2"/>
        <scheme val="major"/>
      </rPr>
      <t>(12 90-min. or 24 45-min. class periods)</t>
    </r>
  </si>
  <si>
    <r>
      <rPr>
        <b/>
        <sz val="10"/>
        <rFont val="Arial"/>
        <family val="2"/>
        <scheme val="major"/>
      </rPr>
      <t>Unit 6.1 Environmental, Political, and Social Challenge</t>
    </r>
    <r>
      <rPr>
        <sz val="10"/>
        <rFont val="Arial"/>
        <family val="2"/>
        <scheme val="major"/>
      </rPr>
      <t xml:space="preserve">
(Cycles 5 and 6)
Students will learn and discuss food and other factors that influence the quality of life. 
Students will be able to: 1) use basic target language to order, make, and describe foods; 2) compare the foods they eat with those in the target language cultures; 3) use simple expressions to talk about purchasing food at a market and ordering in a restaurant; 4) talk about food in the context of health issues and the environment; 5)  
compare the quality of life and its factors from their own culture to the cultures of the target language countries; 6)
address other level-appropriate thematic and cultural contexts as defined in the TEKS for LOTE.</t>
    </r>
  </si>
  <si>
    <r>
      <rPr>
        <b/>
        <sz val="10"/>
        <rFont val="Arial"/>
        <family val="2"/>
        <scheme val="major"/>
      </rPr>
      <t>Unit 6.1 Environmental, Political, and Social Challenge</t>
    </r>
    <r>
      <rPr>
        <sz val="10"/>
        <rFont val="Arial"/>
        <family val="2"/>
        <scheme val="major"/>
      </rPr>
      <t xml:space="preserve">
(Cycles 5 and 6)
Students will learn and discuss food and other factors that influence the quality of life. 
Students will be able to: 1) use basic target language to order, make, and describe foods; 2) compare the foods they eat with those in the target language cultures; 3) use simple expressions to talk about purchasing food at a market and ordering in a restaurant; 4) talk about food in the context of health issues and the environment; 5)  
compare the quality of life and its factors from their own culture to the cultures of the target language countries; 6)
address other level-appropriate thematic and cultural contexts as defined in the TEKS for LOTE.
</t>
    </r>
    <r>
      <rPr>
        <b/>
        <sz val="10"/>
        <rFont val="Arial"/>
        <family val="2"/>
        <scheme val="major"/>
      </rPr>
      <t>Unit 6.2 Environmental, Political, and Social Challenge</t>
    </r>
    <r>
      <rPr>
        <sz val="10"/>
        <rFont val="Arial"/>
        <family val="2"/>
        <scheme val="major"/>
      </rPr>
      <t xml:space="preserve">
(Cycles 5 and 6)
</t>
    </r>
  </si>
  <si>
    <r>
      <rPr>
        <b/>
        <sz val="11"/>
        <color theme="1"/>
        <rFont val="Arial"/>
        <family val="2"/>
        <scheme val="major"/>
      </rPr>
      <t>Unit 6.2</t>
    </r>
    <r>
      <rPr>
        <sz val="11"/>
        <color theme="1"/>
        <rFont val="Arial"/>
        <family val="2"/>
        <scheme val="major"/>
      </rPr>
      <t xml:space="preserve">
(12 90-min. or 24 45 min. class periods)</t>
    </r>
  </si>
  <si>
    <r>
      <rPr>
        <b/>
        <sz val="10"/>
        <rFont val="Arial"/>
        <family val="2"/>
        <scheme val="major"/>
      </rPr>
      <t>Unit 6.2 Environmental, Political, and Social Challenge</t>
    </r>
    <r>
      <rPr>
        <sz val="10"/>
        <rFont val="Arial"/>
        <family val="2"/>
        <scheme val="major"/>
      </rPr>
      <t xml:space="preserve">
(Cycles 5 and 6)
Students will learn and discuss food and other factors that influence the quality of life. 
Students will be able to: 1) use basic target language to order, make, and describe foods; 2) compare the foods they eat with those in the target language cultures; 3) use simple expressions to talk about purchasing food at a market and ordering in a restaurant; 4) talk about food in the context of health issues and the environment; 5)  
compare the quality of life and its factors from their own culture to the cultures of the target language countries; 6)
address other level-appropriate thematic and cultural contexts as defined in the TEKS for LOTE.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</si>
</sst>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1">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1" fillId="0" borderId="16" xfId="6" applyNumberFormat="1"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164" fontId="15" fillId="0" borderId="8" xfId="8" applyFont="1" applyBorder="1">
      <alignment horizontal="left" vertical="center" wrapText="1" indent="1"/>
    </xf>
    <xf numFmtId="164" fontId="15" fillId="0" borderId="5" xfId="8" applyFont="1" applyBorder="1">
      <alignment horizontal="left" vertical="center" wrapText="1" indent="1"/>
    </xf>
    <xf numFmtId="0" fontId="21"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12" borderId="1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topLeftCell="A127" zoomScaleNormal="100" workbookViewId="0">
      <selection activeCell="A129" sqref="A129:A140"/>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64" t="s">
        <v>73</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64"/>
      <c r="C4" s="40"/>
      <c r="D4" s="50"/>
      <c r="E4" s="50"/>
      <c r="F4" s="50"/>
      <c r="G4" s="50"/>
      <c r="H4" s="50"/>
      <c r="I4" s="40"/>
    </row>
    <row r="5" spans="1:9" ht="16.5" customHeight="1" x14ac:dyDescent="0.3">
      <c r="A5" s="64"/>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64"/>
      <c r="C6" s="40"/>
      <c r="D6" s="70" t="s">
        <v>18</v>
      </c>
      <c r="E6" s="70"/>
      <c r="F6" s="70"/>
      <c r="G6" s="70"/>
      <c r="H6" s="70"/>
      <c r="I6" s="21"/>
    </row>
    <row r="7" spans="1:9" ht="16.5" customHeight="1" x14ac:dyDescent="0.3">
      <c r="A7" s="64"/>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64"/>
      <c r="C8" s="40"/>
      <c r="D8" s="36" t="s">
        <v>16</v>
      </c>
      <c r="E8" s="70" t="s">
        <v>18</v>
      </c>
      <c r="F8" s="70"/>
      <c r="G8" s="70"/>
      <c r="H8" s="70"/>
      <c r="I8" s="40"/>
    </row>
    <row r="9" spans="1:9" ht="16.5" customHeight="1" x14ac:dyDescent="0.3">
      <c r="A9" s="64"/>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64"/>
      <c r="C10" s="40" t="s">
        <v>34</v>
      </c>
      <c r="D10" s="37" t="s">
        <v>74</v>
      </c>
      <c r="E10" s="37"/>
      <c r="F10" s="37"/>
      <c r="G10" s="37"/>
      <c r="H10" s="37"/>
      <c r="I10" s="40"/>
    </row>
    <row r="11" spans="1:9" ht="16.5" customHeight="1" x14ac:dyDescent="0.3">
      <c r="A11" s="64"/>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64"/>
      <c r="C12" s="40" t="s">
        <v>40</v>
      </c>
      <c r="D12" s="37"/>
      <c r="E12" s="37"/>
      <c r="F12" s="37"/>
      <c r="G12" s="28" t="s">
        <v>72</v>
      </c>
      <c r="H12" s="28"/>
      <c r="I12" s="23"/>
    </row>
    <row r="13" spans="1:9" ht="16.5" customHeight="1" x14ac:dyDescent="0.3">
      <c r="A13" s="64"/>
      <c r="C13" s="20">
        <f t="array" aca="1" ref="C13:D13" ca="1">Days+36+DATE(Calendar1Year,Calendar1MonthOption,1)-WEEKDAY(DATE(Calendar1Year,Calendar1MonthOption,1),WeekdayOption)</f>
        <v>44808</v>
      </c>
      <c r="D13" s="34">
        <f ca="1"/>
        <v>44809</v>
      </c>
      <c r="E13" s="65" t="s">
        <v>0</v>
      </c>
      <c r="F13" s="65"/>
      <c r="G13" s="66"/>
      <c r="H13" s="66"/>
      <c r="I13" s="66"/>
    </row>
    <row r="14" spans="1:9" ht="63.75" customHeight="1" x14ac:dyDescent="0.3">
      <c r="A14" s="64"/>
      <c r="C14" s="21"/>
      <c r="D14" s="28"/>
      <c r="E14" s="58" t="s">
        <v>32</v>
      </c>
      <c r="F14" s="58"/>
      <c r="G14" s="58"/>
      <c r="H14" s="58"/>
      <c r="I14" s="58"/>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64" t="s">
        <v>73</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64"/>
      <c r="C18" s="21" t="s">
        <v>40</v>
      </c>
      <c r="D18" s="28"/>
      <c r="E18" s="21"/>
      <c r="F18" s="40" t="s">
        <v>72</v>
      </c>
      <c r="G18" s="37"/>
      <c r="H18" s="49" t="s">
        <v>33</v>
      </c>
      <c r="I18" s="40"/>
    </row>
    <row r="19" spans="1:9" ht="16.5" customHeight="1" x14ac:dyDescent="0.3">
      <c r="A19" s="64"/>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64"/>
      <c r="C20" s="21" t="s">
        <v>41</v>
      </c>
      <c r="D20" s="30" t="s">
        <v>4</v>
      </c>
      <c r="E20" s="37"/>
      <c r="F20" s="37"/>
      <c r="G20" s="37"/>
      <c r="H20" s="37"/>
      <c r="I20" s="40"/>
    </row>
    <row r="21" spans="1:9" ht="16.5" customHeight="1" x14ac:dyDescent="0.3">
      <c r="A21" s="64"/>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64"/>
      <c r="C22" s="40" t="s">
        <v>42</v>
      </c>
      <c r="D22" s="37"/>
      <c r="E22" s="37"/>
      <c r="F22" s="37"/>
      <c r="G22" s="37"/>
      <c r="H22" s="49" t="s">
        <v>33</v>
      </c>
      <c r="I22" s="40"/>
    </row>
    <row r="23" spans="1:9" ht="16.5" customHeight="1" x14ac:dyDescent="0.3">
      <c r="A23" s="64"/>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64"/>
      <c r="C24" s="40" t="s">
        <v>43</v>
      </c>
      <c r="D24" s="37"/>
      <c r="E24" s="37"/>
      <c r="F24" s="37"/>
      <c r="G24" s="37"/>
      <c r="H24" s="37"/>
      <c r="I24" s="40" t="s">
        <v>72</v>
      </c>
    </row>
    <row r="25" spans="1:9" ht="16.5" customHeight="1" x14ac:dyDescent="0.3">
      <c r="A25" s="64"/>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64"/>
      <c r="C26" s="40" t="s">
        <v>44</v>
      </c>
      <c r="D26" s="37"/>
      <c r="E26" s="37"/>
      <c r="F26" s="49" t="s">
        <v>33</v>
      </c>
      <c r="G26" s="49" t="s">
        <v>33</v>
      </c>
      <c r="H26" s="49" t="s">
        <v>33</v>
      </c>
      <c r="I26" s="42" t="s">
        <v>5</v>
      </c>
    </row>
    <row r="27" spans="1:9" ht="16.5" customHeight="1" x14ac:dyDescent="0.3">
      <c r="A27" s="64"/>
      <c r="C27" s="20">
        <f t="array" aca="1" ref="C27:D27" ca="1">Days+36+DATE(Calendar2Year,Calendar2MonthOption,1)-WEEKDAY(DATE(Calendar2Year,Calendar2MonthOption,1),WeekdayOption)</f>
        <v>44836</v>
      </c>
      <c r="D27" s="34">
        <f ca="1"/>
        <v>44837</v>
      </c>
      <c r="E27" s="57" t="s">
        <v>0</v>
      </c>
      <c r="F27" s="57"/>
      <c r="G27" s="57"/>
      <c r="H27" s="57"/>
      <c r="I27" s="67"/>
    </row>
    <row r="28" spans="1:9" ht="63.75" customHeight="1" x14ac:dyDescent="0.3">
      <c r="A28" s="64"/>
      <c r="C28" s="21"/>
      <c r="D28" s="21"/>
      <c r="E28" s="58" t="s">
        <v>28</v>
      </c>
      <c r="F28" s="58"/>
      <c r="G28" s="58"/>
      <c r="H28" s="58"/>
      <c r="I28" s="58"/>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64" t="s">
        <v>76</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64"/>
      <c r="C32" s="21"/>
      <c r="D32" s="21"/>
      <c r="E32" s="21"/>
      <c r="F32" s="21"/>
      <c r="G32" s="21"/>
      <c r="H32" s="21"/>
      <c r="I32" s="33"/>
    </row>
    <row r="33" spans="1:9" ht="16.5" customHeight="1" x14ac:dyDescent="0.3">
      <c r="A33" s="64"/>
      <c r="C33" s="39">
        <f t="array" aca="1" ref="C33:I33" ca="1">Days+8+DATE(Calendar3Year,Calendar3MonthOption,1)-WEEKDAY(DATE(Calendar3Year,Calendar3MonthOption,1),WeekdayOption)</f>
        <v>44836</v>
      </c>
      <c r="D33" s="35">
        <f ca="1"/>
        <v>44837</v>
      </c>
      <c r="E33" s="35">
        <f ca="1"/>
        <v>44838</v>
      </c>
      <c r="F33" s="47">
        <f ca="1"/>
        <v>44839</v>
      </c>
      <c r="G33" s="35">
        <f ca="1"/>
        <v>44840</v>
      </c>
      <c r="H33" s="35">
        <f ca="1"/>
        <v>44841</v>
      </c>
      <c r="I33" s="39">
        <f ca="1"/>
        <v>44842</v>
      </c>
    </row>
    <row r="34" spans="1:9" ht="56.25" customHeight="1" x14ac:dyDescent="0.3">
      <c r="A34" s="64"/>
      <c r="C34" s="40" t="s">
        <v>35</v>
      </c>
      <c r="D34" s="38" t="s">
        <v>75</v>
      </c>
      <c r="E34" s="36" t="s">
        <v>17</v>
      </c>
      <c r="F34" s="48" t="s">
        <v>15</v>
      </c>
      <c r="G34" s="38"/>
      <c r="H34" s="38"/>
      <c r="I34" s="40"/>
    </row>
    <row r="35" spans="1:9" ht="16.5" customHeight="1" x14ac:dyDescent="0.3">
      <c r="A35" s="64"/>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64"/>
      <c r="C36" s="40" t="s">
        <v>45</v>
      </c>
      <c r="D36" s="38"/>
      <c r="E36" s="38"/>
      <c r="F36" s="38"/>
      <c r="G36" s="38"/>
      <c r="H36" s="38"/>
      <c r="I36" s="40"/>
    </row>
    <row r="37" spans="1:9" ht="16.5" customHeight="1" x14ac:dyDescent="0.3">
      <c r="A37" s="64"/>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64"/>
      <c r="C38" s="40" t="s">
        <v>46</v>
      </c>
      <c r="D38" s="38"/>
      <c r="E38" s="38"/>
      <c r="F38" s="38"/>
      <c r="G38" s="38"/>
      <c r="H38" s="49" t="s">
        <v>33</v>
      </c>
      <c r="I38" s="40"/>
    </row>
    <row r="39" spans="1:9" ht="16.5" customHeight="1" x14ac:dyDescent="0.3">
      <c r="A39" s="64"/>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64"/>
      <c r="C40" s="40" t="s">
        <v>47</v>
      </c>
      <c r="D40" s="38"/>
      <c r="E40" s="38"/>
      <c r="F40" s="38"/>
      <c r="G40" s="38"/>
      <c r="H40" s="38"/>
      <c r="I40" s="43"/>
    </row>
    <row r="41" spans="1:9" ht="16.5" customHeight="1" x14ac:dyDescent="0.3">
      <c r="A41" s="64"/>
      <c r="C41" s="39">
        <f t="array" aca="1" ref="C41:D41" ca="1">Days+36+DATE(Calendar3Year,Calendar3MonthOption,1)-WEEKDAY(DATE(Calendar3Year,Calendar3MonthOption,1),WeekdayOption)</f>
        <v>44864</v>
      </c>
      <c r="D41" s="35">
        <f ca="1"/>
        <v>44865</v>
      </c>
      <c r="E41" s="68" t="s">
        <v>0</v>
      </c>
      <c r="F41" s="57"/>
      <c r="G41" s="57"/>
      <c r="H41" s="57"/>
      <c r="I41" s="67"/>
    </row>
    <row r="42" spans="1:9" ht="63.75" customHeight="1" x14ac:dyDescent="0.3">
      <c r="A42" s="64"/>
      <c r="C42" s="40" t="s">
        <v>48</v>
      </c>
      <c r="D42" s="38"/>
      <c r="E42" s="58" t="s">
        <v>27</v>
      </c>
      <c r="F42" s="58"/>
      <c r="G42" s="58"/>
      <c r="H42" s="58"/>
      <c r="I42" s="58"/>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64" t="s">
        <v>78</v>
      </c>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64"/>
      <c r="C46" s="21" t="s">
        <v>48</v>
      </c>
      <c r="D46" s="40"/>
      <c r="E46" s="38"/>
      <c r="F46" s="38"/>
      <c r="G46" s="49" t="s">
        <v>33</v>
      </c>
      <c r="H46" s="49" t="s">
        <v>33</v>
      </c>
      <c r="I46" s="42" t="s">
        <v>6</v>
      </c>
    </row>
    <row r="47" spans="1:9" ht="16.5" customHeight="1" x14ac:dyDescent="0.3">
      <c r="A47" s="64"/>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64"/>
      <c r="C48" s="40" t="s">
        <v>36</v>
      </c>
      <c r="D48" s="37" t="s">
        <v>77</v>
      </c>
      <c r="E48" s="37"/>
      <c r="F48" s="37"/>
      <c r="G48" s="37"/>
      <c r="H48" s="37"/>
      <c r="I48" s="26"/>
    </row>
    <row r="49" spans="1:9" ht="16.5" customHeight="1" x14ac:dyDescent="0.3">
      <c r="A49" s="64"/>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64"/>
      <c r="C50" s="40" t="s">
        <v>49</v>
      </c>
      <c r="D50" s="37"/>
      <c r="E50" s="37"/>
      <c r="F50" s="37"/>
      <c r="G50" s="37"/>
      <c r="H50" s="49" t="s">
        <v>33</v>
      </c>
      <c r="I50" s="40"/>
    </row>
    <row r="51" spans="1:9" ht="16.5" customHeight="1" x14ac:dyDescent="0.3">
      <c r="A51" s="64"/>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64"/>
      <c r="C52" s="21"/>
      <c r="D52" s="59" t="s">
        <v>71</v>
      </c>
      <c r="E52" s="60"/>
      <c r="F52" s="60"/>
      <c r="G52" s="61"/>
      <c r="H52" s="62"/>
      <c r="I52" s="23"/>
    </row>
    <row r="53" spans="1:9" ht="16.5" customHeight="1" x14ac:dyDescent="0.3">
      <c r="A53" s="64"/>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64"/>
      <c r="C54" s="40" t="s">
        <v>50</v>
      </c>
      <c r="D54" s="37"/>
      <c r="E54" s="37"/>
      <c r="F54" s="37"/>
      <c r="G54" s="21"/>
      <c r="H54" s="21"/>
      <c r="I54" s="24"/>
    </row>
    <row r="55" spans="1:9" ht="16.5" customHeight="1" x14ac:dyDescent="0.3">
      <c r="A55" s="64"/>
      <c r="C55" s="20">
        <f t="array" aca="1" ref="C55:D55" ca="1">Days+36+DATE(Calendar4Year,Calendar4MonthOption,1)-WEEKDAY(DATE(Calendar4Year,Calendar4MonthOption,1),WeekdayOption)</f>
        <v>44899</v>
      </c>
      <c r="D55" s="34">
        <f ca="1"/>
        <v>44900</v>
      </c>
      <c r="E55" s="57" t="s">
        <v>0</v>
      </c>
      <c r="F55" s="57"/>
      <c r="G55" s="56"/>
      <c r="H55" s="56"/>
      <c r="I55" s="56"/>
    </row>
    <row r="56" spans="1:9" ht="63.75" customHeight="1" x14ac:dyDescent="0.3">
      <c r="A56" s="64"/>
      <c r="C56" s="21"/>
      <c r="D56" s="21"/>
      <c r="E56" s="58" t="s">
        <v>26</v>
      </c>
      <c r="F56" s="58"/>
      <c r="G56" s="58"/>
      <c r="H56" s="58"/>
      <c r="I56" s="58"/>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64" t="s">
        <v>78</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64"/>
      <c r="C60" s="21" t="s">
        <v>50</v>
      </c>
      <c r="D60" s="21"/>
      <c r="E60" s="21"/>
      <c r="F60" s="40"/>
      <c r="G60" s="37"/>
      <c r="H60" s="37"/>
      <c r="I60" s="40"/>
    </row>
    <row r="61" spans="1:9" ht="16.5" customHeight="1" x14ac:dyDescent="0.3">
      <c r="A61" s="64"/>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64"/>
      <c r="C62" s="40" t="s">
        <v>51</v>
      </c>
      <c r="D62" s="37"/>
      <c r="E62" s="37"/>
      <c r="F62" s="37"/>
      <c r="G62" s="37"/>
      <c r="H62" s="49" t="s">
        <v>33</v>
      </c>
      <c r="I62" s="40"/>
    </row>
    <row r="63" spans="1:9" ht="16.5" customHeight="1" x14ac:dyDescent="0.3">
      <c r="A63" s="64"/>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64"/>
      <c r="C64" s="40" t="s">
        <v>52</v>
      </c>
      <c r="D64" s="37"/>
      <c r="E64" s="37"/>
      <c r="F64" s="37"/>
      <c r="G64" s="37"/>
      <c r="H64" s="37"/>
      <c r="I64" s="40"/>
    </row>
    <row r="65" spans="1:9" ht="16.5" customHeight="1" x14ac:dyDescent="0.3">
      <c r="A65" s="64"/>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64"/>
      <c r="C66" s="40" t="s">
        <v>53</v>
      </c>
      <c r="D66" s="49" t="s">
        <v>33</v>
      </c>
      <c r="E66" s="49" t="s">
        <v>33</v>
      </c>
      <c r="F66" s="49" t="s">
        <v>33</v>
      </c>
      <c r="G66" s="42" t="s">
        <v>19</v>
      </c>
      <c r="H66" s="29" t="s">
        <v>9</v>
      </c>
      <c r="I66" s="24"/>
    </row>
    <row r="67" spans="1:9" ht="16.5" customHeight="1" x14ac:dyDescent="0.3">
      <c r="A67" s="64"/>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64"/>
      <c r="C68" s="21"/>
      <c r="D68" s="59" t="s">
        <v>9</v>
      </c>
      <c r="E68" s="60"/>
      <c r="F68" s="60"/>
      <c r="G68" s="60"/>
      <c r="H68" s="63"/>
      <c r="I68" s="24"/>
    </row>
    <row r="69" spans="1:9" ht="16.5" customHeight="1" x14ac:dyDescent="0.3">
      <c r="A69" s="64"/>
      <c r="C69" s="20">
        <f t="array" aca="1" ref="C69:D69" ca="1">Days+36+DATE(Calendar5Year,Calendar5MonthOption,1)-WEEKDAY(DATE(Calendar5Year,Calendar5MonthOption,1),WeekdayOption)</f>
        <v>44927</v>
      </c>
      <c r="D69" s="20">
        <f ca="1"/>
        <v>44928</v>
      </c>
      <c r="E69" s="56" t="s">
        <v>0</v>
      </c>
      <c r="F69" s="56"/>
      <c r="G69" s="56"/>
      <c r="H69" s="56"/>
      <c r="I69" s="56"/>
    </row>
    <row r="70" spans="1:9" ht="63.75" customHeight="1" x14ac:dyDescent="0.3">
      <c r="A70" s="64"/>
      <c r="C70" s="21"/>
      <c r="D70" s="31"/>
      <c r="E70" s="58" t="s">
        <v>24</v>
      </c>
      <c r="F70" s="58"/>
      <c r="G70" s="58"/>
      <c r="H70" s="58"/>
      <c r="I70" s="58"/>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64" t="s">
        <v>79</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64"/>
      <c r="C74" s="21"/>
      <c r="D74" s="59" t="s">
        <v>9</v>
      </c>
      <c r="E74" s="60"/>
      <c r="F74" s="60"/>
      <c r="G74" s="16" t="s">
        <v>16</v>
      </c>
      <c r="H74" s="16" t="s">
        <v>17</v>
      </c>
      <c r="I74" s="23"/>
    </row>
    <row r="75" spans="1:9" ht="16.5" customHeight="1" x14ac:dyDescent="0.3">
      <c r="A75" s="64"/>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64"/>
      <c r="C76" s="40" t="s">
        <v>37</v>
      </c>
      <c r="D76" s="38" t="s">
        <v>80</v>
      </c>
      <c r="E76" s="38"/>
      <c r="F76" s="38"/>
      <c r="G76" s="38"/>
      <c r="H76" s="49" t="s">
        <v>33</v>
      </c>
      <c r="I76" s="40"/>
    </row>
    <row r="77" spans="1:9" ht="16.5" customHeight="1" x14ac:dyDescent="0.3">
      <c r="A77" s="64"/>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64"/>
      <c r="C78" s="21" t="s">
        <v>54</v>
      </c>
      <c r="D78" s="30" t="s">
        <v>10</v>
      </c>
      <c r="E78" s="38"/>
      <c r="F78" s="38"/>
      <c r="G78" s="38"/>
      <c r="H78" s="38"/>
      <c r="I78" s="40"/>
    </row>
    <row r="79" spans="1:9" ht="16.5" customHeight="1" x14ac:dyDescent="0.3">
      <c r="A79" s="64"/>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64"/>
      <c r="C80" s="40" t="s">
        <v>55</v>
      </c>
      <c r="D80" s="38"/>
      <c r="E80" s="38"/>
      <c r="F80" s="38"/>
      <c r="G80" s="38"/>
      <c r="H80" s="49" t="s">
        <v>33</v>
      </c>
      <c r="I80" s="40"/>
    </row>
    <row r="81" spans="1:9" ht="16.5" customHeight="1" x14ac:dyDescent="0.3">
      <c r="A81" s="64"/>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64"/>
      <c r="C82" s="40" t="s">
        <v>56</v>
      </c>
      <c r="D82" s="38"/>
      <c r="E82" s="38"/>
      <c r="F82" s="21"/>
      <c r="G82" s="21"/>
      <c r="H82" s="21"/>
      <c r="I82" s="23"/>
    </row>
    <row r="83" spans="1:9" ht="16.5" customHeight="1" x14ac:dyDescent="0.3">
      <c r="A83" s="64"/>
      <c r="C83" s="20">
        <f t="array" aca="1" ref="C83:D83" ca="1">Days+36+DATE(Calendar6Year,Calendar6MonthOption,1)-WEEKDAY(DATE(Calendar6Year,Calendar6MonthOption,1),WeekdayOption)</f>
        <v>44962</v>
      </c>
      <c r="D83" s="34">
        <f ca="1"/>
        <v>44963</v>
      </c>
      <c r="E83" s="57" t="s">
        <v>0</v>
      </c>
      <c r="F83" s="56"/>
      <c r="G83" s="56"/>
      <c r="H83" s="56"/>
      <c r="I83" s="56"/>
    </row>
    <row r="84" spans="1:9" ht="63.75" customHeight="1" x14ac:dyDescent="0.3">
      <c r="A84" s="64"/>
      <c r="C84" s="21"/>
      <c r="D84" s="21"/>
      <c r="E84" s="69" t="s">
        <v>25</v>
      </c>
      <c r="F84" s="69"/>
      <c r="G84" s="69"/>
      <c r="H84" s="69"/>
      <c r="I84" s="69"/>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64" t="s">
        <v>79</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64"/>
      <c r="C88" s="21" t="s">
        <v>56</v>
      </c>
      <c r="D88" s="21"/>
      <c r="E88" s="40"/>
      <c r="F88" s="38" t="s">
        <v>72</v>
      </c>
      <c r="G88" s="38"/>
      <c r="H88" s="38"/>
      <c r="I88" s="40"/>
    </row>
    <row r="89" spans="1:9" ht="16.5" customHeight="1" x14ac:dyDescent="0.3">
      <c r="A89" s="64"/>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64"/>
      <c r="C90" s="40" t="s">
        <v>57</v>
      </c>
      <c r="D90" s="38"/>
      <c r="E90" s="38"/>
      <c r="F90" s="38"/>
      <c r="G90" s="49" t="s">
        <v>33</v>
      </c>
      <c r="H90" s="49" t="s">
        <v>33</v>
      </c>
      <c r="I90" s="40"/>
    </row>
    <row r="91" spans="1:9" ht="16.5" customHeight="1" x14ac:dyDescent="0.3">
      <c r="A91" s="64"/>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64"/>
      <c r="C92" s="40" t="s">
        <v>58</v>
      </c>
      <c r="D92" s="38"/>
      <c r="E92" s="38"/>
      <c r="F92" s="38"/>
      <c r="G92" s="38"/>
      <c r="H92" s="38"/>
      <c r="I92" s="40"/>
    </row>
    <row r="93" spans="1:9" ht="16.5" customHeight="1" x14ac:dyDescent="0.3">
      <c r="A93" s="64"/>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64"/>
      <c r="C94" s="40" t="s">
        <v>59</v>
      </c>
      <c r="D94" s="36" t="s">
        <v>17</v>
      </c>
      <c r="E94" s="38"/>
      <c r="F94" s="38"/>
      <c r="G94" s="49" t="s">
        <v>33</v>
      </c>
      <c r="H94" s="49" t="s">
        <v>33</v>
      </c>
      <c r="I94" s="42" t="s">
        <v>7</v>
      </c>
    </row>
    <row r="95" spans="1:9" ht="16.5" customHeight="1" x14ac:dyDescent="0.3">
      <c r="A95" s="64"/>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64"/>
      <c r="C96" s="40" t="s">
        <v>38</v>
      </c>
      <c r="D96" s="37" t="s">
        <v>81</v>
      </c>
      <c r="E96" s="37"/>
      <c r="F96" s="43"/>
      <c r="G96" s="24"/>
      <c r="H96" s="24"/>
      <c r="I96" s="24"/>
    </row>
    <row r="97" spans="1:9" ht="16.5" customHeight="1" x14ac:dyDescent="0.3">
      <c r="A97" s="64"/>
      <c r="C97" s="20">
        <f t="array" aca="1" ref="C97:D97" ca="1">Days+36+DATE(Calendar7Year,Calendar7MonthOption,1)-WEEKDAY(DATE(Calendar7Year,Calendar7MonthOption,1),WeekdayOption)</f>
        <v>44990</v>
      </c>
      <c r="D97" s="34">
        <f ca="1"/>
        <v>44991</v>
      </c>
      <c r="E97" s="57" t="s">
        <v>0</v>
      </c>
      <c r="F97" s="56"/>
      <c r="G97" s="56"/>
      <c r="H97" s="56"/>
      <c r="I97" s="56"/>
    </row>
    <row r="98" spans="1:9" ht="63.75" customHeight="1" x14ac:dyDescent="0.3">
      <c r="A98" s="64"/>
      <c r="C98" s="21"/>
      <c r="D98" s="32"/>
      <c r="E98" s="58" t="s">
        <v>29</v>
      </c>
      <c r="F98" s="58"/>
      <c r="G98" s="58"/>
      <c r="H98" s="58"/>
      <c r="I98" s="58"/>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64" t="s">
        <v>82</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64"/>
      <c r="C102" s="21" t="s">
        <v>38</v>
      </c>
      <c r="D102" s="51"/>
      <c r="E102" s="40"/>
      <c r="F102" s="37"/>
      <c r="G102" s="37"/>
      <c r="H102" s="37"/>
      <c r="I102" s="40"/>
    </row>
    <row r="103" spans="1:9" ht="16.5" customHeight="1" x14ac:dyDescent="0.3">
      <c r="A103" s="64"/>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64"/>
      <c r="C104" s="40" t="s">
        <v>60</v>
      </c>
      <c r="D104" s="37"/>
      <c r="E104" s="37"/>
      <c r="F104" s="37"/>
      <c r="G104" s="37"/>
      <c r="H104" s="49" t="s">
        <v>33</v>
      </c>
      <c r="I104" s="40"/>
    </row>
    <row r="105" spans="1:9" ht="16.5" customHeight="1" x14ac:dyDescent="0.3">
      <c r="A105" s="64"/>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64"/>
      <c r="C106" s="21"/>
      <c r="D106" s="59" t="s">
        <v>11</v>
      </c>
      <c r="E106" s="60"/>
      <c r="F106" s="60"/>
      <c r="G106" s="60"/>
      <c r="H106" s="63"/>
      <c r="I106" s="23"/>
    </row>
    <row r="107" spans="1:9" ht="16.5" customHeight="1" x14ac:dyDescent="0.3">
      <c r="A107" s="64"/>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64"/>
      <c r="C108" s="40" t="s">
        <v>61</v>
      </c>
      <c r="D108" s="37"/>
      <c r="E108" s="37"/>
      <c r="F108" s="37"/>
      <c r="G108" s="37"/>
      <c r="H108" s="49" t="s">
        <v>33</v>
      </c>
      <c r="I108" s="40"/>
    </row>
    <row r="109" spans="1:9" ht="16.5" customHeight="1" x14ac:dyDescent="0.3">
      <c r="A109" s="64"/>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64"/>
      <c r="C110" s="40" t="s">
        <v>62</v>
      </c>
      <c r="D110" s="37"/>
      <c r="E110" s="37"/>
      <c r="F110" s="37"/>
      <c r="G110" s="37"/>
      <c r="H110" s="3" t="s">
        <v>14</v>
      </c>
      <c r="I110" s="24"/>
    </row>
    <row r="111" spans="1:9" ht="16.5" customHeight="1" x14ac:dyDescent="0.3">
      <c r="A111" s="64"/>
      <c r="C111" s="20">
        <f t="array" aca="1" ref="C111:D111" ca="1">Days+36+DATE(Calendar8Year,Calendar8MonthOption,1)-WEEKDAY(DATE(Calendar8Year,Calendar8MonthOption,1),WeekdayOption)</f>
        <v>45018</v>
      </c>
      <c r="D111" s="34">
        <f ca="1"/>
        <v>45019</v>
      </c>
      <c r="E111" s="57" t="s">
        <v>0</v>
      </c>
      <c r="F111" s="57"/>
      <c r="G111" s="57"/>
      <c r="H111" s="56"/>
      <c r="I111" s="56"/>
    </row>
    <row r="112" spans="1:9" ht="63.75" customHeight="1" x14ac:dyDescent="0.3">
      <c r="A112" s="64"/>
      <c r="C112" s="21"/>
      <c r="D112" s="32"/>
      <c r="E112" s="58" t="s">
        <v>23</v>
      </c>
      <c r="F112" s="58"/>
      <c r="G112" s="58"/>
      <c r="H112" s="58"/>
      <c r="I112" s="58"/>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64" t="s">
        <v>83</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64"/>
      <c r="C116" s="21"/>
      <c r="D116" s="21"/>
      <c r="E116" s="21"/>
      <c r="F116" s="21"/>
      <c r="G116" s="21"/>
      <c r="H116" s="26"/>
      <c r="I116" s="23"/>
    </row>
    <row r="117" spans="1:9" ht="16.5" customHeight="1" x14ac:dyDescent="0.3">
      <c r="A117" s="64"/>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64"/>
      <c r="C118" s="40" t="s">
        <v>63</v>
      </c>
      <c r="D118" s="37"/>
      <c r="E118" s="37"/>
      <c r="F118" s="37"/>
      <c r="G118" s="49" t="s">
        <v>33</v>
      </c>
      <c r="H118" s="25" t="s">
        <v>12</v>
      </c>
      <c r="I118" s="23"/>
    </row>
    <row r="119" spans="1:9" ht="16.5" customHeight="1" x14ac:dyDescent="0.3">
      <c r="A119" s="64"/>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64"/>
      <c r="C120" s="40" t="s">
        <v>64</v>
      </c>
      <c r="D120" s="37"/>
      <c r="E120" s="37"/>
      <c r="F120" s="37"/>
      <c r="G120" s="49" t="s">
        <v>33</v>
      </c>
      <c r="H120" s="49" t="s">
        <v>33</v>
      </c>
      <c r="I120" s="15" t="s">
        <v>8</v>
      </c>
    </row>
    <row r="121" spans="1:9" ht="16.5" customHeight="1" x14ac:dyDescent="0.3">
      <c r="A121" s="64"/>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64"/>
      <c r="C122" s="40" t="s">
        <v>39</v>
      </c>
      <c r="D122" s="38" t="s">
        <v>84</v>
      </c>
      <c r="E122" s="38"/>
      <c r="F122" s="38"/>
      <c r="G122" s="38"/>
      <c r="H122" s="3" t="s">
        <v>12</v>
      </c>
      <c r="I122" s="33"/>
    </row>
    <row r="123" spans="1:9" ht="16.5" customHeight="1" x14ac:dyDescent="0.3">
      <c r="A123" s="64"/>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64"/>
      <c r="C124" s="40" t="s">
        <v>65</v>
      </c>
      <c r="D124" s="38"/>
      <c r="E124" s="38"/>
      <c r="F124" s="38"/>
      <c r="G124" s="38"/>
      <c r="H124" s="49" t="s">
        <v>33</v>
      </c>
      <c r="I124" s="23"/>
    </row>
    <row r="125" spans="1:9" ht="16.5" customHeight="1" x14ac:dyDescent="0.3">
      <c r="A125" s="64"/>
      <c r="C125" s="20">
        <f t="array" aca="1" ref="C125:D125" ca="1">Days+36+DATE(Calendar9Year,Calendar9MonthOption,1)-WEEKDAY(DATE(Calendar9Year,Calendar9MonthOption,1),WeekdayOption)</f>
        <v>45046</v>
      </c>
      <c r="D125" s="34">
        <f ca="1"/>
        <v>45047</v>
      </c>
      <c r="E125" s="57" t="s">
        <v>0</v>
      </c>
      <c r="F125" s="57"/>
      <c r="G125" s="57"/>
      <c r="H125" s="57"/>
      <c r="I125" s="56"/>
    </row>
    <row r="126" spans="1:9" ht="63.75" customHeight="1" x14ac:dyDescent="0.3">
      <c r="A126" s="64"/>
      <c r="C126" s="21"/>
      <c r="D126" s="21"/>
      <c r="E126" s="58" t="s">
        <v>30</v>
      </c>
      <c r="F126" s="58"/>
      <c r="G126" s="58"/>
      <c r="H126" s="58"/>
      <c r="I126" s="58"/>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64" t="s">
        <v>85</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64"/>
      <c r="C130" s="40" t="s">
        <v>66</v>
      </c>
      <c r="D130" s="38"/>
      <c r="E130" s="38"/>
      <c r="F130" s="38"/>
      <c r="G130" s="38"/>
      <c r="H130" s="38"/>
      <c r="I130" s="40"/>
    </row>
    <row r="131" spans="1:9" ht="16.5" customHeight="1" x14ac:dyDescent="0.3">
      <c r="A131" s="64"/>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64"/>
      <c r="C132" s="40" t="s">
        <v>67</v>
      </c>
      <c r="D132" s="38"/>
      <c r="E132" s="38"/>
      <c r="F132" s="38"/>
      <c r="G132" s="38"/>
      <c r="H132" s="49" t="s">
        <v>33</v>
      </c>
      <c r="I132" s="40"/>
    </row>
    <row r="133" spans="1:9" ht="16.5" customHeight="1" x14ac:dyDescent="0.3">
      <c r="A133" s="64"/>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64"/>
      <c r="C134" s="40" t="s">
        <v>68</v>
      </c>
      <c r="D134" s="38"/>
      <c r="E134" s="38"/>
      <c r="F134" s="38"/>
      <c r="G134" s="38"/>
      <c r="H134" s="38"/>
      <c r="I134" s="40"/>
    </row>
    <row r="135" spans="1:9" ht="16.5" customHeight="1" x14ac:dyDescent="0.3">
      <c r="A135" s="64"/>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64"/>
      <c r="C136" s="40" t="s">
        <v>69</v>
      </c>
      <c r="D136" s="38"/>
      <c r="E136" s="38"/>
      <c r="F136" s="38"/>
      <c r="G136" s="49" t="s">
        <v>33</v>
      </c>
      <c r="H136" s="49" t="s">
        <v>33</v>
      </c>
      <c r="I136" s="40"/>
    </row>
    <row r="137" spans="1:9" ht="16.5" customHeight="1" x14ac:dyDescent="0.3">
      <c r="A137" s="64"/>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64"/>
      <c r="C138" s="21" t="s">
        <v>70</v>
      </c>
      <c r="D138" s="30" t="s">
        <v>13</v>
      </c>
      <c r="E138" s="49" t="s">
        <v>33</v>
      </c>
      <c r="F138" s="49" t="s">
        <v>33</v>
      </c>
      <c r="G138" s="42" t="s">
        <v>31</v>
      </c>
      <c r="H138" s="21"/>
      <c r="I138" s="23"/>
    </row>
    <row r="139" spans="1:9" ht="16.5" customHeight="1" x14ac:dyDescent="0.3">
      <c r="A139" s="64"/>
      <c r="C139" s="20">
        <f t="array" aca="1" ref="C139:D139" ca="1">Days+36+DATE(Calendar10Year,Calendar10MonthOption,1)-WEEKDAY(DATE(Calendar10Year,Calendar10MonthOption,1),WeekdayOption)</f>
        <v>45081</v>
      </c>
      <c r="D139" s="20">
        <f ca="1"/>
        <v>45082</v>
      </c>
      <c r="E139" s="57" t="s">
        <v>0</v>
      </c>
      <c r="F139" s="57"/>
      <c r="G139" s="56"/>
      <c r="H139" s="56"/>
      <c r="I139" s="56"/>
    </row>
    <row r="140" spans="1:9" ht="63.75" customHeight="1" x14ac:dyDescent="0.3">
      <c r="A140" s="64"/>
      <c r="C140" s="21"/>
      <c r="D140" s="31"/>
      <c r="E140" s="58" t="s">
        <v>22</v>
      </c>
      <c r="F140" s="58"/>
      <c r="G140" s="58"/>
      <c r="H140" s="58"/>
      <c r="I140" s="58"/>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64"/>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64"/>
      <c r="C144" s="21" t="s">
        <v>70</v>
      </c>
      <c r="D144" s="21"/>
      <c r="E144" s="21"/>
      <c r="F144" s="40"/>
      <c r="G144" s="36" t="s">
        <v>16</v>
      </c>
      <c r="H144" s="21"/>
      <c r="I144" s="23"/>
    </row>
    <row r="145" spans="1:9" ht="16.5" customHeight="1" x14ac:dyDescent="0.3">
      <c r="A145" s="64"/>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64"/>
      <c r="C146" s="21"/>
      <c r="D146" s="52"/>
      <c r="E146" s="53"/>
      <c r="F146" s="54"/>
      <c r="G146" s="55"/>
      <c r="H146" s="21"/>
      <c r="I146" s="26"/>
    </row>
    <row r="147" spans="1:9" ht="16.5" customHeight="1" x14ac:dyDescent="0.3">
      <c r="A147" s="64"/>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64"/>
      <c r="C148" s="21"/>
      <c r="D148" s="21"/>
      <c r="E148" s="21"/>
      <c r="F148" s="21"/>
      <c r="G148" s="21"/>
      <c r="H148" s="21"/>
      <c r="I148" s="23"/>
    </row>
    <row r="149" spans="1:9" ht="16.5" customHeight="1" x14ac:dyDescent="0.3">
      <c r="A149" s="64"/>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64"/>
      <c r="C150" s="21"/>
      <c r="D150" s="21"/>
      <c r="E150" s="21"/>
      <c r="F150" s="21"/>
      <c r="G150" s="21"/>
      <c r="H150" s="21"/>
      <c r="I150" s="23"/>
    </row>
    <row r="151" spans="1:9" ht="16.5" customHeight="1" x14ac:dyDescent="0.3">
      <c r="A151" s="64"/>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64"/>
      <c r="C152" s="21"/>
      <c r="D152" s="21"/>
      <c r="E152" s="21"/>
      <c r="F152" s="21"/>
      <c r="G152" s="21"/>
      <c r="H152" s="21"/>
      <c r="I152" s="24"/>
    </row>
    <row r="153" spans="1:9" ht="16.5" customHeight="1" x14ac:dyDescent="0.3">
      <c r="A153" s="64"/>
      <c r="C153" s="20">
        <f t="array" aca="1" ref="C153:D153" ca="1">Days+36+DATE(Calendar11Year,Calendar11MonthOption,1)-WEEKDAY(DATE(Calendar11Year,Calendar11MonthOption,1),WeekdayOption)</f>
        <v>45109</v>
      </c>
      <c r="D153" s="20">
        <f ca="1"/>
        <v>45110</v>
      </c>
      <c r="E153" s="56" t="s">
        <v>0</v>
      </c>
      <c r="F153" s="56"/>
      <c r="G153" s="56"/>
      <c r="H153" s="56"/>
      <c r="I153" s="56"/>
    </row>
    <row r="154" spans="1:9" ht="63.75" customHeight="1" x14ac:dyDescent="0.3">
      <c r="A154" s="64"/>
      <c r="C154" s="21"/>
      <c r="D154" s="21"/>
      <c r="E154" s="58" t="s">
        <v>21</v>
      </c>
      <c r="F154" s="58"/>
      <c r="G154" s="58"/>
      <c r="H154" s="58"/>
      <c r="I154" s="58"/>
    </row>
  </sheetData>
  <mergeCells count="39">
    <mergeCell ref="D6:H6"/>
    <mergeCell ref="A115:A126"/>
    <mergeCell ref="E126:I126"/>
    <mergeCell ref="E111:I111"/>
    <mergeCell ref="E125:I125"/>
    <mergeCell ref="E98:I98"/>
    <mergeCell ref="E112:I112"/>
    <mergeCell ref="E8:H8"/>
    <mergeCell ref="A129:A140"/>
    <mergeCell ref="A45:A56"/>
    <mergeCell ref="A59:A70"/>
    <mergeCell ref="A73:A84"/>
    <mergeCell ref="A87:A98"/>
    <mergeCell ref="A101:A112"/>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E153:I153"/>
    <mergeCell ref="E139:I139"/>
    <mergeCell ref="E140:I140"/>
    <mergeCell ref="E97:I97"/>
    <mergeCell ref="D52:H52"/>
    <mergeCell ref="E83:I83"/>
    <mergeCell ref="D68:H68"/>
    <mergeCell ref="D106:H106"/>
    <mergeCell ref="D74:F74"/>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Languages Other Than English – Modern Languages – 1B (Grade 8)</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A9CB1A-77E7-4243-BB3D-E29AB5AE3B1B}"/>
</file>

<file path=customXml/itemProps2.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3.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FrunzaTanca, Elena "Gabi"</dc:creator>
  <cp:lastModifiedBy>FrunzaTanca, Elena "Gabi"</cp:lastModifiedBy>
  <cp:lastPrinted>2022-05-10T18:24:08Z</cp:lastPrinted>
  <dcterms:created xsi:type="dcterms:W3CDTF">2016-07-26T15:53:57Z</dcterms:created>
  <dcterms:modified xsi:type="dcterms:W3CDTF">2022-05-10T18:28:01Z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