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sassenma_houstonisd_org/Documents/Desktop/22-23 Documents/22-23 Pacing Calendars/"/>
    </mc:Choice>
  </mc:AlternateContent>
  <xr:revisionPtr revIDLastSave="0" documentId="8_{410B92F2-D1A0-4F97-B377-5B83ECC32834}" xr6:coauthVersionLast="47" xr6:coauthVersionMax="47" xr10:uidLastSave="{00000000-0000-0000-0000-000000000000}"/>
  <bookViews>
    <workbookView xWindow="-25485" yWindow="555" windowWidth="21600" windowHeight="12735"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<sst xmlns="http://schemas.openxmlformats.org/spreadsheetml/2006/main" count="170" uniqueCount="86">
  <si>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</si>
  <si>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</si>
  <si>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</si>
  <si>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</si>
  <si>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</si>
  <si>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</si>
  <si>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</si>
  <si>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</si>
  <si>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</si>
  <si>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</si>
  <si>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</si>
  <si>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</si>
  <si>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</si>
  <si>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</si>
  <si>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</si>
  <si>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</si>
  <si>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</si>
  <si>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</si>
  <si>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</si>
  <si>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</si>
  <si>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</si>
  <si>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</si>
  <si>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</si>
  <si>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</si>
  <si>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</si>
  <si>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</si>
  <si>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</si>
  <si>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</si>
  <si>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</si>
  <si>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</si>
  <si>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</si>
  <si>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</si>
  <si>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</si>
  <si>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</si>
  <si>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</si>
  <si>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</si>
  <si>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</si>
  <si>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</si>
  <si>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</si>
  <si>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</si>
  <si>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</si>
  <si>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</si>
  <si>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</si>
  <si>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</si>
  <si>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</si>
  <si>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</si>
  <si>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</si>
  <si>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</si>
  <si>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</si>
  <si>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</si>
  <si>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</si>
  <si>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</si>
  <si>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</si>
  <si>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</si>
  <si>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</si>
  <si>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</si>
  <si>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</si>
  <si>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</si>
  <si>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</si>
  <si>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</si>
  <si>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</si>
  <si>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</si>
  <si>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</si>
  <si>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</si>
  <si>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</si>
  <si>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</si>
  <si>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</si>
  <si>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</si>
  <si>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</si>
  <si>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</si>
  <si>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</si>
  <si>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</si>
  <si>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1"/>
        <color theme="1"/>
        <rFont val="Arial"/>
        <family val="2"/>
        <scheme val="major"/>
      </rPr>
      <t>(10 90-min. class periods)</t>
    </r>
  </si>
  <si>
    <r>
      <rPr>
        <b/>
        <sz val="11"/>
        <color theme="1"/>
        <rFont val="Arial"/>
        <family val="2"/>
        <scheme val="major"/>
      </rPr>
      <t>Unit #2</t>
    </r>
    <r>
      <rPr>
        <sz val="11"/>
        <color theme="1"/>
        <rFont val="Arial"/>
        <family val="2"/>
        <scheme val="major"/>
      </rPr>
      <t xml:space="preserve">
(10 90-min. class periods)</t>
    </r>
  </si>
  <si>
    <r>
      <t xml:space="preserve">Unit #3
</t>
    </r>
    <r>
      <rPr>
        <sz val="11"/>
        <color theme="1"/>
        <rFont val="Arial"/>
        <family val="2"/>
        <scheme val="major"/>
      </rPr>
      <t>(10 90-min. class periods)</t>
    </r>
  </si>
  <si>
    <r>
      <rPr>
        <b/>
        <sz val="11"/>
        <color theme="1"/>
        <rFont val="Arial"/>
        <family val="2"/>
        <scheme val="major"/>
      </rPr>
      <t>Unit #4</t>
    </r>
    <r>
      <rPr>
        <sz val="11"/>
        <color theme="1"/>
        <rFont val="Arial"/>
        <family val="2"/>
        <scheme val="major"/>
      </rPr>
      <t xml:space="preserve">
(14 90-min. class periods)</t>
    </r>
  </si>
  <si>
    <r>
      <t xml:space="preserve">Unit #5
</t>
    </r>
    <r>
      <rPr>
        <sz val="11"/>
        <color theme="1"/>
        <rFont val="Arial"/>
        <family val="2"/>
        <scheme val="major"/>
      </rPr>
      <t>(12 90-min. class periods)</t>
    </r>
  </si>
  <si>
    <r>
      <rPr>
        <b/>
        <sz val="11"/>
        <color theme="1"/>
        <rFont val="Arial"/>
        <family val="2"/>
        <scheme val="major"/>
      </rPr>
      <t>Unit #6</t>
    </r>
    <r>
      <rPr>
        <sz val="11"/>
        <color theme="1"/>
        <rFont val="Arial"/>
        <family val="2"/>
        <scheme val="major"/>
      </rPr>
      <t xml:space="preserve">
(14 90-min. class periods)</t>
    </r>
  </si>
  <si>
    <r>
      <rPr>
        <b/>
        <sz val="10"/>
        <rFont val="Arial"/>
        <family val="2"/>
        <scheme val="major"/>
      </rPr>
      <t xml:space="preserve">Unit 6 – A Changing World 
</t>
    </r>
    <r>
      <rPr>
        <sz val="10"/>
        <rFont val="Arial"/>
        <family val="2"/>
        <scheme val="major"/>
      </rPr>
      <t>Unit 6 explores our changing community, country, and world. Students read in a variety of genres and write informational essays based on genre studies.
In addition to addressing the focus standards of the unit, students engage in daily supported independent reading and low-stakes writing.</t>
    </r>
  </si>
  <si>
    <r>
      <rPr>
        <b/>
        <sz val="10"/>
        <rFont val="Arial"/>
        <family val="2"/>
        <scheme val="major"/>
      </rPr>
      <t xml:space="preserve">Unit 5 – Pop Culture and Propaganda – The Path to the New Millennium
</t>
    </r>
    <r>
      <rPr>
        <sz val="10"/>
        <rFont val="Arial"/>
        <family val="2"/>
        <scheme val="major"/>
      </rPr>
      <t xml:space="preserve">In Unit 5, students read and analyze pop culture from the years leading up to the turn of the millennium. Throughout the unit, students consider the effects of pop culture on American society and choose texts upon which to base literary analyses. 
In addition to addressing the focus standards of the unit, students engage in daily supported independent reading and low-stakes writing.
</t>
    </r>
    <r>
      <rPr>
        <b/>
        <sz val="10"/>
        <rFont val="Arial"/>
        <family val="2"/>
        <scheme val="major"/>
      </rPr>
      <t xml:space="preserve">Unit 6 – A Changing World </t>
    </r>
    <r>
      <rPr>
        <sz val="10"/>
        <rFont val="Arial"/>
        <family val="2"/>
        <scheme val="major"/>
      </rPr>
      <t xml:space="preserve">
Unit 6 explores our changing community, country, and world. Students read in a variety of genres and write informational essays based on genre studies.
In addition to addressing the focus standards of the unit, students engage in daily supported independent reading and low-stakes writing.</t>
    </r>
  </si>
  <si>
    <r>
      <rPr>
        <b/>
        <sz val="10"/>
        <rFont val="Arial"/>
        <family val="2"/>
        <scheme val="major"/>
      </rPr>
      <t xml:space="preserve">Unit 5 – Pop Culture and Propaganda – The Path to the New Millennium
</t>
    </r>
    <r>
      <rPr>
        <sz val="10"/>
        <rFont val="Arial"/>
        <family val="2"/>
        <scheme val="major"/>
      </rPr>
      <t>In Unit 5, students read and analyze pop culture from the years leading up to the turn of the millennium. Throughout the unit, students consider the effects of pop culture on American society and choose texts upon which to base literary analyses. 
In addition to addressing the focus standards of the unit, students engage in daily supported independent reading and low-stakes writing.</t>
    </r>
  </si>
  <si>
    <r>
      <rPr>
        <b/>
        <sz val="10"/>
        <rFont val="Arial"/>
        <family val="2"/>
        <scheme val="major"/>
      </rPr>
      <t xml:space="preserve">Unit 4 – The War for Rights
</t>
    </r>
    <r>
      <rPr>
        <sz val="10"/>
        <rFont val="Arial"/>
        <family val="2"/>
        <scheme val="major"/>
      </rPr>
      <t xml:space="preserve">Unit 4 explores the civil rights era. Students read a series of speeches and other thematically-related texts. As students closely study the writings of others, they break down their understandings through robust rhetorical analysis.
In addition to addressing the focus standards of the unit, students engage in daily supported independent reading and low-stakes writing.
</t>
    </r>
    <r>
      <rPr>
        <b/>
        <sz val="10"/>
        <rFont val="Arial"/>
        <family val="2"/>
        <scheme val="major"/>
      </rPr>
      <t>Unit 5 – Pop Culture and Propaganda – The Path to the New Millennium</t>
    </r>
    <r>
      <rPr>
        <sz val="10"/>
        <rFont val="Arial"/>
        <family val="2"/>
        <scheme val="major"/>
      </rPr>
      <t xml:space="preserve">
In Unit 5, students read and analyze pop culture from the years leading up to the turn of the millennium. Throughout the unit, students consider the effects of pop culture on American society and choose texts upon which to base literary analyses. 
In addition to addressing the focus standards of the unit, students engage in daily supported independent reading and low-stakes writing.</t>
    </r>
  </si>
  <si>
    <r>
      <rPr>
        <b/>
        <sz val="10"/>
        <rFont val="Arial"/>
        <family val="2"/>
        <scheme val="major"/>
      </rPr>
      <t xml:space="preserve">Unit 4 – The War for Rights
</t>
    </r>
    <r>
      <rPr>
        <sz val="10"/>
        <rFont val="Arial"/>
        <family val="2"/>
        <scheme val="major"/>
      </rPr>
      <t>Unit 4 explores the civil rights era. Students read a series of speeches and other thematically-related texts. As students closely study the writings of others, they break down their understandings through robust rhetorical analysis.
In addition to addressing the focus standards of the unit, students engage in daily supported independent reading and low-stakes writing.</t>
    </r>
  </si>
  <si>
    <r>
      <rPr>
        <b/>
        <sz val="10"/>
        <rFont val="Arial"/>
        <family val="2"/>
        <scheme val="major"/>
      </rPr>
      <t xml:space="preserve">Unit 3 – The Greedy and the Oppressed
</t>
    </r>
    <r>
      <rPr>
        <sz val="10"/>
        <rFont val="Arial"/>
        <family val="2"/>
        <scheme val="major"/>
      </rPr>
      <t>Unit 3 asks students to explore the themes of greed and oppression through a series of short fiction and multi-genre supporting texts. Through these texts, students analyze the elements of fiction. The unit closes with narrative pieces in genres of their choosing.
In addition to addressing the focus standards of the unit, students engage in daily supported independent reading and low-stakes writing.</t>
    </r>
  </si>
  <si>
    <r>
      <rPr>
        <b/>
        <sz val="10"/>
        <rFont val="Arial"/>
        <family val="2"/>
        <scheme val="major"/>
      </rPr>
      <t xml:space="preserve">Unit 2 – Glory and Destruction
</t>
    </r>
    <r>
      <rPr>
        <sz val="10"/>
        <rFont val="Arial"/>
        <family val="2"/>
        <scheme val="major"/>
      </rPr>
      <t>Unit 2 explores how the concepts of glory and destruction are intertwined. Throughout this unit, students read in multiple genres to gain deeper understandings of the theme. The unit closes with a literary analysis essay.
In addition to addressing the focus standards of the unit, students engage in daily supported independent reading and low-stakes writing.</t>
    </r>
  </si>
  <si>
    <r>
      <rPr>
        <b/>
        <sz val="10"/>
        <rFont val="Arial"/>
        <family val="2"/>
        <scheme val="major"/>
      </rPr>
      <t xml:space="preserve">Unit 1 – The American Experience
</t>
    </r>
    <r>
      <rPr>
        <sz val="10"/>
        <rFont val="Arial"/>
        <family val="2"/>
        <scheme val="major"/>
      </rPr>
      <t>In Unit 1, designed with US History in mind, students read texts in a variety of genres to consider overarching questions about the American experience while also reviewing the metacognitive strategies of skilled readers. The unit begins with diagnostic personal essays and closes with argumentative essays.
In addition to addressing the focus standards of the unit, students engage in daily supported independent reading and low-stakes writing.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</si>
</sst>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2">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7" fillId="13" borderId="16" xfId="6" applyNumberFormat="1" applyFont="1" applyFill="1" applyBorder="1">
      <alignment horizontal="left" vertical="top" wrapText="1" indent="1"/>
    </xf>
    <xf numFmtId="164" fontId="15" fillId="0" borderId="8" xfId="8" applyFont="1" applyBorder="1">
      <alignment horizontal="left" vertical="center" wrapText="1" indent="1"/>
    </xf>
    <xf numFmtId="164" fontId="15" fillId="0" borderId="5" xfId="8" applyFont="1" applyBorder="1">
      <alignment horizontal="left" vertical="center" wrapText="1" indent="1"/>
    </xf>
    <xf numFmtId="0" fontId="21"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12" borderId="1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zoomScaleNormal="100" workbookViewId="0">
      <selection activeCell="A3" sqref="A3:A14"/>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5" t="s">
        <v>85</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5"/>
      <c r="C4" s="40"/>
      <c r="D4" s="50"/>
      <c r="E4" s="50"/>
      <c r="F4" s="50"/>
      <c r="G4" s="50"/>
      <c r="H4" s="50"/>
      <c r="I4" s="40"/>
    </row>
    <row r="5" spans="1:9" ht="16.5" customHeight="1" x14ac:dyDescent="0.3">
      <c r="A5" s="65"/>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5"/>
      <c r="C6" s="40"/>
      <c r="D6" s="71" t="s">
        <v>18</v>
      </c>
      <c r="E6" s="71"/>
      <c r="F6" s="71"/>
      <c r="G6" s="71"/>
      <c r="H6" s="71"/>
      <c r="I6" s="21"/>
    </row>
    <row r="7" spans="1:9" ht="16.5" customHeight="1" x14ac:dyDescent="0.3">
      <c r="A7" s="65"/>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5"/>
      <c r="C8" s="40"/>
      <c r="D8" s="36" t="s">
        <v>16</v>
      </c>
      <c r="E8" s="71" t="s">
        <v>18</v>
      </c>
      <c r="F8" s="71"/>
      <c r="G8" s="71"/>
      <c r="H8" s="71"/>
      <c r="I8" s="40"/>
    </row>
    <row r="9" spans="1:9" ht="16.5" customHeight="1" x14ac:dyDescent="0.3">
      <c r="A9" s="65"/>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5"/>
      <c r="C10" s="40" t="s">
        <v>34</v>
      </c>
      <c r="D10" s="37" t="s">
        <v>72</v>
      </c>
      <c r="E10" s="37"/>
      <c r="F10" s="37"/>
      <c r="G10" s="37"/>
      <c r="H10" s="37"/>
      <c r="I10" s="40"/>
    </row>
    <row r="11" spans="1:9" ht="16.5" customHeight="1" x14ac:dyDescent="0.3">
      <c r="A11" s="65"/>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5"/>
      <c r="C12" s="40" t="s">
        <v>40</v>
      </c>
      <c r="D12" s="37" t="s">
        <v>72</v>
      </c>
      <c r="E12" s="37"/>
      <c r="F12" s="37"/>
      <c r="G12" s="28"/>
      <c r="H12" s="28"/>
      <c r="I12" s="23"/>
    </row>
    <row r="13" spans="1:9" ht="16.5" customHeight="1" x14ac:dyDescent="0.3">
      <c r="A13" s="65"/>
      <c r="C13" s="20">
        <f t="array" aca="1" ref="C13:D13" ca="1">Days+36+DATE(Calendar1Year,Calendar1MonthOption,1)-WEEKDAY(DATE(Calendar1Year,Calendar1MonthOption,1),WeekdayOption)</f>
        <v>44808</v>
      </c>
      <c r="D13" s="34">
        <f ca="1"/>
        <v>44809</v>
      </c>
      <c r="E13" s="66" t="s">
        <v>0</v>
      </c>
      <c r="F13" s="66"/>
      <c r="G13" s="67"/>
      <c r="H13" s="67"/>
      <c r="I13" s="67"/>
    </row>
    <row r="14" spans="1:9" ht="63.75" customHeight="1" x14ac:dyDescent="0.3">
      <c r="A14" s="65"/>
      <c r="C14" s="21"/>
      <c r="D14" s="28"/>
      <c r="E14" s="59" t="s">
        <v>32</v>
      </c>
      <c r="F14" s="59"/>
      <c r="G14" s="59"/>
      <c r="H14" s="59"/>
      <c r="I14" s="59"/>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5" t="s">
        <v>85</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5"/>
      <c r="C18" s="21" t="s">
        <v>40</v>
      </c>
      <c r="D18" s="28"/>
      <c r="E18" s="21"/>
      <c r="F18" s="40"/>
      <c r="G18" s="37"/>
      <c r="H18" s="37"/>
      <c r="I18" s="40"/>
    </row>
    <row r="19" spans="1:9" ht="16.5" customHeight="1" x14ac:dyDescent="0.3">
      <c r="A19" s="65"/>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5"/>
      <c r="C20" s="21" t="s">
        <v>41</v>
      </c>
      <c r="D20" s="30" t="s">
        <v>4</v>
      </c>
      <c r="E20" s="37" t="s">
        <v>72</v>
      </c>
      <c r="F20" s="37"/>
      <c r="G20" s="37"/>
      <c r="H20" s="37"/>
      <c r="I20" s="40"/>
    </row>
    <row r="21" spans="1:9" ht="16.5" customHeight="1" x14ac:dyDescent="0.3">
      <c r="A21" s="65"/>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5"/>
      <c r="C22" s="40" t="s">
        <v>42</v>
      </c>
      <c r="D22" s="37" t="s">
        <v>72</v>
      </c>
      <c r="E22" s="37"/>
      <c r="F22" s="37"/>
      <c r="G22" s="37"/>
      <c r="H22" s="37"/>
      <c r="I22" s="40"/>
    </row>
    <row r="23" spans="1:9" ht="16.5" customHeight="1" x14ac:dyDescent="0.3">
      <c r="A23" s="65"/>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5"/>
      <c r="C24" s="40" t="s">
        <v>43</v>
      </c>
      <c r="D24" s="37" t="s">
        <v>72</v>
      </c>
      <c r="E24" s="49" t="s">
        <v>33</v>
      </c>
      <c r="F24" s="49"/>
      <c r="G24" s="49"/>
      <c r="H24" s="49"/>
      <c r="I24" s="40"/>
    </row>
    <row r="25" spans="1:9" ht="16.5" customHeight="1" x14ac:dyDescent="0.3">
      <c r="A25" s="65"/>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5"/>
      <c r="C26" s="40" t="s">
        <v>44</v>
      </c>
      <c r="D26" s="49" t="s">
        <v>33</v>
      </c>
      <c r="E26" s="49"/>
      <c r="F26" s="49"/>
      <c r="G26" s="49"/>
      <c r="H26" s="49"/>
      <c r="I26" s="42" t="s">
        <v>5</v>
      </c>
    </row>
    <row r="27" spans="1:9" ht="16.5" customHeight="1" x14ac:dyDescent="0.3">
      <c r="A27" s="65"/>
      <c r="C27" s="20">
        <f t="array" aca="1" ref="C27:D27" ca="1">Days+36+DATE(Calendar2Year,Calendar2MonthOption,1)-WEEKDAY(DATE(Calendar2Year,Calendar2MonthOption,1),WeekdayOption)</f>
        <v>44836</v>
      </c>
      <c r="D27" s="34">
        <f ca="1"/>
        <v>44837</v>
      </c>
      <c r="E27" s="58" t="s">
        <v>0</v>
      </c>
      <c r="F27" s="58"/>
      <c r="G27" s="58"/>
      <c r="H27" s="58"/>
      <c r="I27" s="68"/>
    </row>
    <row r="28" spans="1:9" ht="63.75" customHeight="1" x14ac:dyDescent="0.3">
      <c r="A28" s="65"/>
      <c r="C28" s="21"/>
      <c r="D28" s="21"/>
      <c r="E28" s="59" t="s">
        <v>28</v>
      </c>
      <c r="F28" s="59"/>
      <c r="G28" s="59"/>
      <c r="H28" s="59"/>
      <c r="I28" s="59"/>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5" t="s">
        <v>84</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5"/>
      <c r="C32" s="21"/>
      <c r="D32" s="21"/>
      <c r="E32" s="21"/>
      <c r="F32" s="21"/>
      <c r="G32" s="21"/>
      <c r="H32" s="21"/>
      <c r="I32" s="33"/>
    </row>
    <row r="33" spans="1:9" ht="16.5" customHeight="1" x14ac:dyDescent="0.3">
      <c r="A33" s="65"/>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65"/>
      <c r="C34" s="40" t="s">
        <v>35</v>
      </c>
      <c r="D34" s="49" t="s">
        <v>33</v>
      </c>
      <c r="E34" s="36" t="s">
        <v>17</v>
      </c>
      <c r="F34" s="48" t="s">
        <v>15</v>
      </c>
      <c r="G34" s="38" t="s">
        <v>73</v>
      </c>
      <c r="H34" s="38"/>
      <c r="I34" s="40"/>
    </row>
    <row r="35" spans="1:9" ht="16.5" customHeight="1" x14ac:dyDescent="0.3">
      <c r="A35" s="65"/>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5"/>
      <c r="C36" s="40" t="s">
        <v>45</v>
      </c>
      <c r="D36" s="38" t="s">
        <v>73</v>
      </c>
      <c r="E36" s="38"/>
      <c r="F36" s="38"/>
      <c r="G36" s="38"/>
      <c r="H36" s="38"/>
      <c r="I36" s="40"/>
    </row>
    <row r="37" spans="1:9" ht="16.5" customHeight="1" x14ac:dyDescent="0.3">
      <c r="A37" s="65"/>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5"/>
      <c r="C38" s="40" t="s">
        <v>46</v>
      </c>
      <c r="D38" s="38" t="s">
        <v>73</v>
      </c>
      <c r="E38" s="38"/>
      <c r="F38" s="38"/>
      <c r="G38" s="38"/>
      <c r="H38" s="38"/>
      <c r="I38" s="40"/>
    </row>
    <row r="39" spans="1:9" ht="16.5" customHeight="1" x14ac:dyDescent="0.3">
      <c r="A39" s="65"/>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5"/>
      <c r="C40" s="40" t="s">
        <v>47</v>
      </c>
      <c r="D40" s="38" t="s">
        <v>73</v>
      </c>
      <c r="E40" s="38"/>
      <c r="F40" s="38"/>
      <c r="G40" s="38"/>
      <c r="H40" s="38"/>
      <c r="I40" s="43"/>
    </row>
    <row r="41" spans="1:9" ht="16.5" customHeight="1" x14ac:dyDescent="0.3">
      <c r="A41" s="65"/>
      <c r="C41" s="39">
        <f t="array" aca="1" ref="C41:D41" ca="1">Days+36+DATE(Calendar3Year,Calendar3MonthOption,1)-WEEKDAY(DATE(Calendar3Year,Calendar3MonthOption,1),WeekdayOption)</f>
        <v>44864</v>
      </c>
      <c r="D41" s="35">
        <f ca="1"/>
        <v>44865</v>
      </c>
      <c r="E41" s="69" t="s">
        <v>0</v>
      </c>
      <c r="F41" s="58"/>
      <c r="G41" s="58"/>
      <c r="H41" s="58"/>
      <c r="I41" s="68"/>
    </row>
    <row r="42" spans="1:9" ht="63.75" customHeight="1" x14ac:dyDescent="0.3">
      <c r="A42" s="65"/>
      <c r="C42" s="40" t="s">
        <v>48</v>
      </c>
      <c r="D42" s="38" t="s">
        <v>73</v>
      </c>
      <c r="E42" s="59" t="s">
        <v>27</v>
      </c>
      <c r="F42" s="59"/>
      <c r="G42" s="59"/>
      <c r="H42" s="59"/>
      <c r="I42" s="59"/>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5" t="s">
        <v>83</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5"/>
      <c r="C46" s="21" t="s">
        <v>48</v>
      </c>
      <c r="D46" s="40"/>
      <c r="E46" s="38" t="s">
        <v>73</v>
      </c>
      <c r="F46" s="38"/>
      <c r="G46" s="49" t="s">
        <v>33</v>
      </c>
      <c r="H46" s="49"/>
      <c r="I46" s="42" t="s">
        <v>6</v>
      </c>
    </row>
    <row r="47" spans="1:9" ht="16.5" customHeight="1" x14ac:dyDescent="0.3">
      <c r="A47" s="65"/>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5"/>
      <c r="C48" s="40" t="s">
        <v>36</v>
      </c>
      <c r="D48" s="56" t="s">
        <v>74</v>
      </c>
      <c r="E48" s="37"/>
      <c r="F48" s="37"/>
      <c r="G48" s="37"/>
      <c r="H48" s="37"/>
      <c r="I48" s="26"/>
    </row>
    <row r="49" spans="1:9" ht="16.5" customHeight="1" x14ac:dyDescent="0.3">
      <c r="A49" s="65"/>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5"/>
      <c r="C50" s="40" t="s">
        <v>49</v>
      </c>
      <c r="D50" s="56" t="s">
        <v>74</v>
      </c>
      <c r="E50" s="37"/>
      <c r="F50" s="37"/>
      <c r="G50" s="37"/>
      <c r="H50" s="37"/>
      <c r="I50" s="40"/>
    </row>
    <row r="51" spans="1:9" ht="16.5" customHeight="1" x14ac:dyDescent="0.3">
      <c r="A51" s="65"/>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5"/>
      <c r="C52" s="21"/>
      <c r="D52" s="60" t="s">
        <v>71</v>
      </c>
      <c r="E52" s="61"/>
      <c r="F52" s="61"/>
      <c r="G52" s="62"/>
      <c r="H52" s="63"/>
      <c r="I52" s="23"/>
    </row>
    <row r="53" spans="1:9" ht="16.5" customHeight="1" x14ac:dyDescent="0.3">
      <c r="A53" s="65"/>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5"/>
      <c r="C54" s="40" t="s">
        <v>50</v>
      </c>
      <c r="D54" s="56" t="s">
        <v>74</v>
      </c>
      <c r="E54" s="37"/>
      <c r="F54" s="37"/>
      <c r="G54" s="21"/>
      <c r="H54" s="21"/>
      <c r="I54" s="24"/>
    </row>
    <row r="55" spans="1:9" ht="16.5" customHeight="1" x14ac:dyDescent="0.3">
      <c r="A55" s="65"/>
      <c r="C55" s="20">
        <f t="array" aca="1" ref="C55:D55" ca="1">Days+36+DATE(Calendar4Year,Calendar4MonthOption,1)-WEEKDAY(DATE(Calendar4Year,Calendar4MonthOption,1),WeekdayOption)</f>
        <v>44899</v>
      </c>
      <c r="D55" s="34">
        <f ca="1"/>
        <v>44900</v>
      </c>
      <c r="E55" s="58" t="s">
        <v>0</v>
      </c>
      <c r="F55" s="58"/>
      <c r="G55" s="57"/>
      <c r="H55" s="57"/>
      <c r="I55" s="57"/>
    </row>
    <row r="56" spans="1:9" ht="63.75" customHeight="1" x14ac:dyDescent="0.3">
      <c r="A56" s="65"/>
      <c r="C56" s="21"/>
      <c r="D56" s="21"/>
      <c r="E56" s="59" t="s">
        <v>26</v>
      </c>
      <c r="F56" s="59"/>
      <c r="G56" s="59"/>
      <c r="H56" s="59"/>
      <c r="I56" s="59"/>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5" t="s">
        <v>83</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5"/>
      <c r="C60" s="21" t="s">
        <v>50</v>
      </c>
      <c r="D60" s="21"/>
      <c r="E60" s="21"/>
      <c r="F60" s="40"/>
      <c r="G60" s="56" t="s">
        <v>74</v>
      </c>
      <c r="H60" s="37"/>
      <c r="I60" s="40"/>
    </row>
    <row r="61" spans="1:9" ht="16.5" customHeight="1" x14ac:dyDescent="0.3">
      <c r="A61" s="65"/>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5"/>
      <c r="C62" s="40" t="s">
        <v>51</v>
      </c>
      <c r="D62" s="56" t="s">
        <v>74</v>
      </c>
      <c r="E62" s="37"/>
      <c r="F62" s="37"/>
      <c r="G62" s="37"/>
      <c r="H62" s="37"/>
      <c r="I62" s="40"/>
    </row>
    <row r="63" spans="1:9" ht="16.5" customHeight="1" x14ac:dyDescent="0.3">
      <c r="A63" s="65"/>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5"/>
      <c r="C64" s="40" t="s">
        <v>52</v>
      </c>
      <c r="D64" s="49" t="s">
        <v>33</v>
      </c>
      <c r="E64" s="49"/>
      <c r="F64" s="49"/>
      <c r="G64" s="49"/>
      <c r="H64" s="49"/>
      <c r="I64" s="40"/>
    </row>
    <row r="65" spans="1:9" ht="16.5" customHeight="1" x14ac:dyDescent="0.3">
      <c r="A65" s="65"/>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5"/>
      <c r="C66" s="40" t="s">
        <v>53</v>
      </c>
      <c r="D66" s="49" t="s">
        <v>33</v>
      </c>
      <c r="E66" s="49"/>
      <c r="F66" s="49"/>
      <c r="G66" s="42" t="s">
        <v>19</v>
      </c>
      <c r="H66" s="29" t="s">
        <v>9</v>
      </c>
      <c r="I66" s="24"/>
    </row>
    <row r="67" spans="1:9" ht="16.5" customHeight="1" x14ac:dyDescent="0.3">
      <c r="A67" s="65"/>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5"/>
      <c r="C68" s="21"/>
      <c r="D68" s="60" t="s">
        <v>9</v>
      </c>
      <c r="E68" s="61"/>
      <c r="F68" s="61"/>
      <c r="G68" s="61"/>
      <c r="H68" s="64"/>
      <c r="I68" s="24"/>
    </row>
    <row r="69" spans="1:9" ht="16.5" customHeight="1" x14ac:dyDescent="0.3">
      <c r="A69" s="65"/>
      <c r="C69" s="20">
        <f t="array" aca="1" ref="C69:D69" ca="1">Days+36+DATE(Calendar5Year,Calendar5MonthOption,1)-WEEKDAY(DATE(Calendar5Year,Calendar5MonthOption,1),WeekdayOption)</f>
        <v>44927</v>
      </c>
      <c r="D69" s="20">
        <f ca="1"/>
        <v>44928</v>
      </c>
      <c r="E69" s="57" t="s">
        <v>0</v>
      </c>
      <c r="F69" s="57"/>
      <c r="G69" s="57"/>
      <c r="H69" s="57"/>
      <c r="I69" s="57"/>
    </row>
    <row r="70" spans="1:9" ht="63.75" customHeight="1" x14ac:dyDescent="0.3">
      <c r="A70" s="65"/>
      <c r="C70" s="21"/>
      <c r="D70" s="31"/>
      <c r="E70" s="59" t="s">
        <v>24</v>
      </c>
      <c r="F70" s="59"/>
      <c r="G70" s="59"/>
      <c r="H70" s="59"/>
      <c r="I70" s="59"/>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5" t="s">
        <v>82</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5"/>
      <c r="C74" s="21"/>
      <c r="D74" s="60" t="s">
        <v>9</v>
      </c>
      <c r="E74" s="61"/>
      <c r="F74" s="61"/>
      <c r="G74" s="16" t="s">
        <v>16</v>
      </c>
      <c r="H74" s="16" t="s">
        <v>17</v>
      </c>
      <c r="I74" s="23"/>
    </row>
    <row r="75" spans="1:9" ht="16.5" customHeight="1" x14ac:dyDescent="0.3">
      <c r="A75" s="65"/>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5"/>
      <c r="C76" s="40" t="s">
        <v>37</v>
      </c>
      <c r="D76" s="38" t="s">
        <v>75</v>
      </c>
      <c r="E76" s="38"/>
      <c r="F76" s="38"/>
      <c r="G76" s="38"/>
      <c r="H76" s="38"/>
      <c r="I76" s="40"/>
    </row>
    <row r="77" spans="1:9" ht="16.5" customHeight="1" x14ac:dyDescent="0.3">
      <c r="A77" s="65"/>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5"/>
      <c r="C78" s="21" t="s">
        <v>54</v>
      </c>
      <c r="D78" s="30" t="s">
        <v>10</v>
      </c>
      <c r="E78" s="38"/>
      <c r="F78" s="38"/>
      <c r="G78" s="38"/>
      <c r="H78" s="38"/>
      <c r="I78" s="40"/>
    </row>
    <row r="79" spans="1:9" ht="16.5" customHeight="1" x14ac:dyDescent="0.3">
      <c r="A79" s="65"/>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5"/>
      <c r="C80" s="40" t="s">
        <v>55</v>
      </c>
      <c r="D80" s="38" t="s">
        <v>75</v>
      </c>
      <c r="E80" s="38"/>
      <c r="F80" s="38"/>
      <c r="G80" s="38"/>
      <c r="H80" s="38"/>
      <c r="I80" s="40"/>
    </row>
    <row r="81" spans="1:9" ht="16.5" customHeight="1" x14ac:dyDescent="0.3">
      <c r="A81" s="65"/>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5"/>
      <c r="C82" s="40" t="s">
        <v>56</v>
      </c>
      <c r="D82" s="38" t="s">
        <v>75</v>
      </c>
      <c r="E82" s="38"/>
      <c r="F82" s="21"/>
      <c r="G82" s="21"/>
      <c r="H82" s="21"/>
      <c r="I82" s="23"/>
    </row>
    <row r="83" spans="1:9" ht="16.5" customHeight="1" x14ac:dyDescent="0.3">
      <c r="A83" s="65"/>
      <c r="C83" s="20">
        <f t="array" aca="1" ref="C83:D83" ca="1">Days+36+DATE(Calendar6Year,Calendar6MonthOption,1)-WEEKDAY(DATE(Calendar6Year,Calendar6MonthOption,1),WeekdayOption)</f>
        <v>44962</v>
      </c>
      <c r="D83" s="34">
        <f ca="1"/>
        <v>44963</v>
      </c>
      <c r="E83" s="58" t="s">
        <v>0</v>
      </c>
      <c r="F83" s="57"/>
      <c r="G83" s="57"/>
      <c r="H83" s="57"/>
      <c r="I83" s="57"/>
    </row>
    <row r="84" spans="1:9" ht="63.75" customHeight="1" x14ac:dyDescent="0.3">
      <c r="A84" s="65"/>
      <c r="C84" s="21"/>
      <c r="D84" s="21"/>
      <c r="E84" s="70" t="s">
        <v>25</v>
      </c>
      <c r="F84" s="70"/>
      <c r="G84" s="70"/>
      <c r="H84" s="70"/>
      <c r="I84" s="70"/>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5" t="s">
        <v>81</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5"/>
      <c r="C88" s="21" t="s">
        <v>56</v>
      </c>
      <c r="D88" s="21"/>
      <c r="E88" s="40"/>
      <c r="F88" s="38" t="s">
        <v>75</v>
      </c>
      <c r="G88" s="38"/>
      <c r="H88" s="38"/>
      <c r="I88" s="40"/>
    </row>
    <row r="89" spans="1:9" ht="16.5" customHeight="1" x14ac:dyDescent="0.3">
      <c r="A89" s="65"/>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5"/>
      <c r="C90" s="40" t="s">
        <v>57</v>
      </c>
      <c r="D90" s="38" t="s">
        <v>75</v>
      </c>
      <c r="E90" s="38"/>
      <c r="F90" s="38"/>
      <c r="G90" s="38"/>
      <c r="H90" s="38"/>
      <c r="I90" s="40"/>
    </row>
    <row r="91" spans="1:9" ht="16.5" customHeight="1" x14ac:dyDescent="0.3">
      <c r="A91" s="65"/>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5"/>
      <c r="C92" s="40" t="s">
        <v>58</v>
      </c>
      <c r="D92" s="38" t="s">
        <v>75</v>
      </c>
      <c r="E92" s="38"/>
      <c r="F92" s="38"/>
      <c r="G92" s="38"/>
      <c r="H92" s="49" t="s">
        <v>33</v>
      </c>
      <c r="I92" s="40"/>
    </row>
    <row r="93" spans="1:9" ht="16.5" customHeight="1" x14ac:dyDescent="0.3">
      <c r="A93" s="65"/>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5"/>
      <c r="C94" s="40" t="s">
        <v>59</v>
      </c>
      <c r="D94" s="36" t="s">
        <v>17</v>
      </c>
      <c r="E94" s="49" t="s">
        <v>33</v>
      </c>
      <c r="F94" s="49"/>
      <c r="G94" s="49"/>
      <c r="H94" s="49"/>
      <c r="I94" s="42" t="s">
        <v>7</v>
      </c>
    </row>
    <row r="95" spans="1:9" ht="16.5" customHeight="1" x14ac:dyDescent="0.3">
      <c r="A95" s="65"/>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5"/>
      <c r="C96" s="40" t="s">
        <v>38</v>
      </c>
      <c r="D96" s="56" t="s">
        <v>76</v>
      </c>
      <c r="E96" s="37"/>
      <c r="F96" s="43"/>
      <c r="G96" s="24"/>
      <c r="H96" s="24"/>
      <c r="I96" s="24"/>
    </row>
    <row r="97" spans="1:9" ht="16.5" customHeight="1" x14ac:dyDescent="0.3">
      <c r="A97" s="65"/>
      <c r="C97" s="20">
        <f t="array" aca="1" ref="C97:D97" ca="1">Days+36+DATE(Calendar7Year,Calendar7MonthOption,1)-WEEKDAY(DATE(Calendar7Year,Calendar7MonthOption,1),WeekdayOption)</f>
        <v>44990</v>
      </c>
      <c r="D97" s="34">
        <f ca="1"/>
        <v>44991</v>
      </c>
      <c r="E97" s="58" t="s">
        <v>0</v>
      </c>
      <c r="F97" s="57"/>
      <c r="G97" s="57"/>
      <c r="H97" s="57"/>
      <c r="I97" s="57"/>
    </row>
    <row r="98" spans="1:9" ht="63.75" customHeight="1" x14ac:dyDescent="0.3">
      <c r="A98" s="65"/>
      <c r="C98" s="21"/>
      <c r="D98" s="32"/>
      <c r="E98" s="59" t="s">
        <v>29</v>
      </c>
      <c r="F98" s="59"/>
      <c r="G98" s="59"/>
      <c r="H98" s="59"/>
      <c r="I98" s="59"/>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5" t="s">
        <v>80</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5"/>
      <c r="C102" s="21" t="s">
        <v>38</v>
      </c>
      <c r="D102" s="51"/>
      <c r="E102" s="40"/>
      <c r="F102" s="56" t="s">
        <v>76</v>
      </c>
      <c r="G102" s="37"/>
      <c r="H102" s="37"/>
      <c r="I102" s="40"/>
    </row>
    <row r="103" spans="1:9" ht="16.5" customHeight="1" x14ac:dyDescent="0.3">
      <c r="A103" s="65"/>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5"/>
      <c r="C104" s="40" t="s">
        <v>60</v>
      </c>
      <c r="D104" s="56" t="s">
        <v>76</v>
      </c>
      <c r="E104" s="37"/>
      <c r="F104" s="37"/>
      <c r="G104" s="37"/>
      <c r="H104" s="37"/>
      <c r="I104" s="40"/>
    </row>
    <row r="105" spans="1:9" ht="16.5" customHeight="1" x14ac:dyDescent="0.3">
      <c r="A105" s="65"/>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5"/>
      <c r="C106" s="21"/>
      <c r="D106" s="60" t="s">
        <v>11</v>
      </c>
      <c r="E106" s="61"/>
      <c r="F106" s="61"/>
      <c r="G106" s="61"/>
      <c r="H106" s="64"/>
      <c r="I106" s="23"/>
    </row>
    <row r="107" spans="1:9" ht="16.5" customHeight="1" x14ac:dyDescent="0.3">
      <c r="A107" s="65"/>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5"/>
      <c r="C108" s="40" t="s">
        <v>61</v>
      </c>
      <c r="D108" s="56" t="s">
        <v>76</v>
      </c>
      <c r="E108" s="37"/>
      <c r="F108" s="37"/>
      <c r="G108" s="37"/>
      <c r="H108" s="37"/>
      <c r="I108" s="40"/>
    </row>
    <row r="109" spans="1:9" ht="16.5" customHeight="1" x14ac:dyDescent="0.3">
      <c r="A109" s="65"/>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5"/>
      <c r="C110" s="40" t="s">
        <v>62</v>
      </c>
      <c r="D110" s="56" t="s">
        <v>76</v>
      </c>
      <c r="E110" s="37"/>
      <c r="F110" s="37"/>
      <c r="G110" s="37"/>
      <c r="H110" s="3" t="s">
        <v>14</v>
      </c>
      <c r="I110" s="24"/>
    </row>
    <row r="111" spans="1:9" ht="16.5" customHeight="1" x14ac:dyDescent="0.3">
      <c r="A111" s="65"/>
      <c r="C111" s="20">
        <f t="array" aca="1" ref="C111:D111" ca="1">Days+36+DATE(Calendar8Year,Calendar8MonthOption,1)-WEEKDAY(DATE(Calendar8Year,Calendar8MonthOption,1),WeekdayOption)</f>
        <v>45018</v>
      </c>
      <c r="D111" s="34">
        <f ca="1"/>
        <v>45019</v>
      </c>
      <c r="E111" s="58" t="s">
        <v>0</v>
      </c>
      <c r="F111" s="58"/>
      <c r="G111" s="58"/>
      <c r="H111" s="57"/>
      <c r="I111" s="57"/>
    </row>
    <row r="112" spans="1:9" ht="63.75" customHeight="1" x14ac:dyDescent="0.3">
      <c r="A112" s="65"/>
      <c r="C112" s="21"/>
      <c r="D112" s="32"/>
      <c r="E112" s="59" t="s">
        <v>23</v>
      </c>
      <c r="F112" s="59"/>
      <c r="G112" s="59"/>
      <c r="H112" s="59"/>
      <c r="I112" s="59"/>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5" t="s">
        <v>79</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5"/>
      <c r="C116" s="21"/>
      <c r="D116" s="21"/>
      <c r="E116" s="21"/>
      <c r="F116" s="21"/>
      <c r="G116" s="21"/>
      <c r="H116" s="26"/>
      <c r="I116" s="23"/>
    </row>
    <row r="117" spans="1:9" ht="16.5" customHeight="1" x14ac:dyDescent="0.3">
      <c r="A117" s="65"/>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5"/>
      <c r="C118" s="40" t="s">
        <v>63</v>
      </c>
      <c r="D118" s="56" t="s">
        <v>76</v>
      </c>
      <c r="E118" s="37"/>
      <c r="F118" s="37"/>
      <c r="G118" s="37"/>
      <c r="H118" s="25" t="s">
        <v>12</v>
      </c>
      <c r="I118" s="23"/>
    </row>
    <row r="119" spans="1:9" ht="16.5" customHeight="1" x14ac:dyDescent="0.3">
      <c r="A119" s="65"/>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5"/>
      <c r="C120" s="40" t="s">
        <v>64</v>
      </c>
      <c r="D120" s="56" t="s">
        <v>76</v>
      </c>
      <c r="E120" s="49" t="s">
        <v>33</v>
      </c>
      <c r="F120" s="49"/>
      <c r="G120" s="49"/>
      <c r="H120" s="49"/>
      <c r="I120" s="15" t="s">
        <v>8</v>
      </c>
    </row>
    <row r="121" spans="1:9" ht="16.5" customHeight="1" x14ac:dyDescent="0.3">
      <c r="A121" s="65"/>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5"/>
      <c r="C122" s="40" t="s">
        <v>39</v>
      </c>
      <c r="D122" s="38" t="s">
        <v>77</v>
      </c>
      <c r="E122" s="38"/>
      <c r="F122" s="38"/>
      <c r="G122" s="38"/>
      <c r="H122" s="3" t="s">
        <v>12</v>
      </c>
      <c r="I122" s="33"/>
    </row>
    <row r="123" spans="1:9" ht="16.5" customHeight="1" x14ac:dyDescent="0.3">
      <c r="A123" s="65"/>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5"/>
      <c r="C124" s="40" t="s">
        <v>65</v>
      </c>
      <c r="D124" s="38" t="s">
        <v>77</v>
      </c>
      <c r="E124" s="38"/>
      <c r="F124" s="38"/>
      <c r="G124" s="38"/>
      <c r="H124" s="38"/>
      <c r="I124" s="23"/>
    </row>
    <row r="125" spans="1:9" ht="16.5" customHeight="1" x14ac:dyDescent="0.3">
      <c r="A125" s="65"/>
      <c r="C125" s="20">
        <f t="array" aca="1" ref="C125:D125" ca="1">Days+36+DATE(Calendar9Year,Calendar9MonthOption,1)-WEEKDAY(DATE(Calendar9Year,Calendar9MonthOption,1),WeekdayOption)</f>
        <v>45046</v>
      </c>
      <c r="D125" s="34">
        <f ca="1"/>
        <v>45047</v>
      </c>
      <c r="E125" s="58" t="s">
        <v>0</v>
      </c>
      <c r="F125" s="58"/>
      <c r="G125" s="58"/>
      <c r="H125" s="58"/>
      <c r="I125" s="57"/>
    </row>
    <row r="126" spans="1:9" ht="63.75" customHeight="1" x14ac:dyDescent="0.3">
      <c r="A126" s="65"/>
      <c r="C126" s="21"/>
      <c r="D126" s="21"/>
      <c r="E126" s="59" t="s">
        <v>30</v>
      </c>
      <c r="F126" s="59"/>
      <c r="G126" s="59"/>
      <c r="H126" s="59"/>
      <c r="I126" s="59"/>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5" t="s">
        <v>78</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5"/>
      <c r="C130" s="40" t="s">
        <v>66</v>
      </c>
      <c r="D130" s="38" t="s">
        <v>77</v>
      </c>
      <c r="E130" s="38"/>
      <c r="F130" s="38"/>
      <c r="G130" s="38"/>
      <c r="H130" s="38"/>
      <c r="I130" s="40"/>
    </row>
    <row r="131" spans="1:9" ht="16.5" customHeight="1" x14ac:dyDescent="0.3">
      <c r="A131" s="65"/>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5"/>
      <c r="C132" s="40" t="s">
        <v>67</v>
      </c>
      <c r="D132" s="38" t="s">
        <v>77</v>
      </c>
      <c r="E132" s="38"/>
      <c r="F132" s="38"/>
      <c r="G132" s="38"/>
      <c r="H132" s="38"/>
      <c r="I132" s="40"/>
    </row>
    <row r="133" spans="1:9" ht="16.5" customHeight="1" x14ac:dyDescent="0.3">
      <c r="A133" s="65"/>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5"/>
      <c r="C134" s="40" t="s">
        <v>68</v>
      </c>
      <c r="D134" s="38" t="s">
        <v>77</v>
      </c>
      <c r="E134" s="38"/>
      <c r="F134" s="38"/>
      <c r="G134" s="38"/>
      <c r="H134" s="38"/>
      <c r="I134" s="40"/>
    </row>
    <row r="135" spans="1:9" ht="16.5" customHeight="1" x14ac:dyDescent="0.3">
      <c r="A135" s="65"/>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5"/>
      <c r="C136" s="40" t="s">
        <v>69</v>
      </c>
      <c r="D136" s="38" t="s">
        <v>77</v>
      </c>
      <c r="E136" s="38"/>
      <c r="F136" s="38"/>
      <c r="G136" s="38"/>
      <c r="H136" s="49" t="s">
        <v>33</v>
      </c>
      <c r="I136" s="40"/>
    </row>
    <row r="137" spans="1:9" ht="16.5" customHeight="1" x14ac:dyDescent="0.3">
      <c r="A137" s="65"/>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5"/>
      <c r="C138" s="21" t="s">
        <v>70</v>
      </c>
      <c r="D138" s="30" t="s">
        <v>13</v>
      </c>
      <c r="E138" s="49"/>
      <c r="F138" s="49"/>
      <c r="G138" s="42" t="s">
        <v>31</v>
      </c>
      <c r="H138" s="21"/>
      <c r="I138" s="23"/>
    </row>
    <row r="139" spans="1:9" ht="16.5" customHeight="1" x14ac:dyDescent="0.3">
      <c r="A139" s="65"/>
      <c r="C139" s="20">
        <f t="array" aca="1" ref="C139:D139" ca="1">Days+36+DATE(Calendar10Year,Calendar10MonthOption,1)-WEEKDAY(DATE(Calendar10Year,Calendar10MonthOption,1),WeekdayOption)</f>
        <v>45081</v>
      </c>
      <c r="D139" s="20">
        <f ca="1"/>
        <v>45082</v>
      </c>
      <c r="E139" s="58" t="s">
        <v>0</v>
      </c>
      <c r="F139" s="58"/>
      <c r="G139" s="57"/>
      <c r="H139" s="57"/>
      <c r="I139" s="57"/>
    </row>
    <row r="140" spans="1:9" ht="63.75" customHeight="1" x14ac:dyDescent="0.3">
      <c r="A140" s="65"/>
      <c r="C140" s="21"/>
      <c r="D140" s="31"/>
      <c r="E140" s="59" t="s">
        <v>22</v>
      </c>
      <c r="F140" s="59"/>
      <c r="G140" s="59"/>
      <c r="H140" s="59"/>
      <c r="I140" s="59"/>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5"/>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5"/>
      <c r="C144" s="21" t="s">
        <v>70</v>
      </c>
      <c r="D144" s="21"/>
      <c r="E144" s="21"/>
      <c r="F144" s="40"/>
      <c r="G144" s="36" t="s">
        <v>16</v>
      </c>
      <c r="H144" s="21"/>
      <c r="I144" s="23"/>
    </row>
    <row r="145" spans="1:9" ht="16.5" customHeight="1" x14ac:dyDescent="0.3">
      <c r="A145" s="65"/>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5"/>
      <c r="C146" s="21"/>
      <c r="D146" s="52"/>
      <c r="E146" s="53"/>
      <c r="F146" s="54"/>
      <c r="G146" s="55"/>
      <c r="H146" s="21"/>
      <c r="I146" s="26"/>
    </row>
    <row r="147" spans="1:9" ht="16.5" customHeight="1" x14ac:dyDescent="0.3">
      <c r="A147" s="65"/>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5"/>
      <c r="C148" s="21"/>
      <c r="D148" s="21"/>
      <c r="E148" s="21"/>
      <c r="F148" s="21"/>
      <c r="G148" s="21"/>
      <c r="H148" s="21"/>
      <c r="I148" s="23"/>
    </row>
    <row r="149" spans="1:9" ht="16.5" customHeight="1" x14ac:dyDescent="0.3">
      <c r="A149" s="65"/>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5"/>
      <c r="C150" s="21"/>
      <c r="D150" s="21"/>
      <c r="E150" s="21"/>
      <c r="F150" s="21"/>
      <c r="G150" s="21"/>
      <c r="H150" s="21"/>
      <c r="I150" s="23"/>
    </row>
    <row r="151" spans="1:9" ht="16.5" customHeight="1" x14ac:dyDescent="0.3">
      <c r="A151" s="65"/>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5"/>
      <c r="C152" s="21"/>
      <c r="D152" s="21"/>
      <c r="E152" s="21"/>
      <c r="F152" s="21"/>
      <c r="G152" s="21"/>
      <c r="H152" s="21"/>
      <c r="I152" s="24"/>
    </row>
    <row r="153" spans="1:9" ht="16.5" customHeight="1" x14ac:dyDescent="0.3">
      <c r="A153" s="65"/>
      <c r="C153" s="20">
        <f t="array" aca="1" ref="C153:D153" ca="1">Days+36+DATE(Calendar11Year,Calendar11MonthOption,1)-WEEKDAY(DATE(Calendar11Year,Calendar11MonthOption,1),WeekdayOption)</f>
        <v>45109</v>
      </c>
      <c r="D153" s="20">
        <f ca="1"/>
        <v>45110</v>
      </c>
      <c r="E153" s="57" t="s">
        <v>0</v>
      </c>
      <c r="F153" s="57"/>
      <c r="G153" s="57"/>
      <c r="H153" s="57"/>
      <c r="I153" s="57"/>
    </row>
    <row r="154" spans="1:9" ht="63.75" customHeight="1" x14ac:dyDescent="0.3">
      <c r="A154" s="65"/>
      <c r="C154" s="21"/>
      <c r="D154" s="21"/>
      <c r="E154" s="59" t="s">
        <v>21</v>
      </c>
      <c r="F154" s="59"/>
      <c r="G154" s="59"/>
      <c r="H154" s="59"/>
      <c r="I154" s="59"/>
    </row>
  </sheetData>
  <mergeCells count="39">
    <mergeCell ref="D6:H6"/>
    <mergeCell ref="A115:A126"/>
    <mergeCell ref="E126:I126"/>
    <mergeCell ref="E111:I111"/>
    <mergeCell ref="E125:I125"/>
    <mergeCell ref="E98:I98"/>
    <mergeCell ref="E112:I112"/>
    <mergeCell ref="E8:H8"/>
    <mergeCell ref="A129:A140"/>
    <mergeCell ref="A45:A56"/>
    <mergeCell ref="A59:A70"/>
    <mergeCell ref="A73:A84"/>
    <mergeCell ref="A87:A98"/>
    <mergeCell ref="A101:A112"/>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E153:I153"/>
    <mergeCell ref="E139:I139"/>
    <mergeCell ref="E140:I140"/>
    <mergeCell ref="E97:I97"/>
    <mergeCell ref="D52:H52"/>
    <mergeCell ref="E83:I83"/>
    <mergeCell ref="D68:H68"/>
    <mergeCell ref="D106:H106"/>
    <mergeCell ref="D74:F7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fitToHeight="0" orientation="landscape" r:id="rId1"/>
  <headerFooter alignWithMargins="0">
    <oddHeader>&amp;C&amp;"+,Bold"&amp;24&amp;G
English Language Arts – English III</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55FF340-DED2-42BE-B281-F6363770F9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Assenmacher, Sarah</dc:creator>
  <cp:lastModifiedBy>Assenmacher, Sarah</cp:lastModifiedBy>
  <cp:lastPrinted>2022-05-24T19:16:20Z</cp:lastPrinted>
  <dcterms:created xsi:type="dcterms:W3CDTF">2016-07-26T15:53:57Z</dcterms:created>
  <dcterms:modified xsi:type="dcterms:W3CDTF">2022-05-24T20:25:17Z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