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p00129916_houstonisd_org/Documents/Desktop/"/>
    </mc:Choice>
  </mc:AlternateContent>
  <xr:revisionPtr revIDLastSave="152" documentId="8_{34D9F321-FEEB-4E71-92CF-EF1ABCB95AEC}" xr6:coauthVersionLast="47" xr6:coauthVersionMax="47" xr10:uidLastSave="{7F0485A8-4F3F-466B-B971-C5478E5E3581}"/>
  <bookViews>
    <workbookView xWindow="28680" yWindow="-120" windowWidth="29040" windowHeight="176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<sst xmlns="http://schemas.openxmlformats.org/spreadsheetml/2006/main" count="165" uniqueCount="87">
  <si>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</si>
  <si>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</si>
  <si>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</si>
  <si>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</si>
  <si>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</si>
  <si>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</si>
  <si>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</si>
  <si>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</si>
  <si>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</si>
  <si>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</si>
  <si>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</si>
  <si>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</si>
  <si>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</si>
  <si>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</si>
  <si>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</si>
  <si>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</si>
  <si>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</si>
  <si>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</si>
  <si>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</si>
  <si>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</si>
  <si>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</si>
  <si>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</si>
  <si>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</si>
  <si>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</si>
  <si>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</si>
  <si>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</si>
  <si>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</si>
  <si>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</si>
  <si>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</si>
  <si>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</si>
  <si>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</si>
  <si>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</si>
  <si>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</si>
  <si>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</si>
  <si>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</si>
  <si>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</si>
  <si>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</si>
  <si>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</si>
  <si>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</si>
  <si>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</si>
  <si>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</si>
  <si>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</si>
  <si>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</si>
  <si>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</si>
  <si>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</si>
  <si>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</si>
  <si>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</si>
  <si>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</si>
  <si>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</si>
  <si>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</si>
  <si>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</si>
  <si>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</si>
  <si>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</si>
  <si>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</si>
  <si>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</si>
  <si>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</si>
  <si>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</si>
  <si>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</si>
  <si>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</si>
  <si>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</si>
  <si>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</si>
  <si>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</si>
  <si>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</si>
  <si>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</si>
  <si>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</si>
  <si>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</si>
  <si>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</si>
  <si>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</si>
  <si>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</si>
  <si>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</si>
  <si>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</si>
  <si>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</si>
  <si>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t xml:space="preserve"> </t>
  </si>
  <si>
    <r>
      <rPr>
        <b/>
        <sz val="11"/>
        <color theme="1"/>
        <rFont val="Arial"/>
        <family val="2"/>
        <scheme val="major"/>
      </rPr>
      <t xml:space="preserve">Unit 1
</t>
    </r>
    <r>
      <rPr>
        <sz val="11"/>
        <color theme="1"/>
        <rFont val="Arial"/>
        <family val="2"/>
        <scheme val="major"/>
      </rPr>
      <t>(12 90-min. or 24 45-min. class periods)</t>
    </r>
  </si>
  <si>
    <r>
      <rPr>
        <b/>
        <sz val="11"/>
        <color theme="1"/>
        <rFont val="Arial"/>
        <family val="2"/>
        <scheme val="major"/>
      </rPr>
      <t>Unit 2</t>
    </r>
    <r>
      <rPr>
        <sz val="11"/>
        <color theme="1"/>
        <rFont val="Arial"/>
        <family val="2"/>
        <scheme val="major"/>
      </rPr>
      <t xml:space="preserve">
(10 90-min. or 20 45 min. class periods)</t>
    </r>
  </si>
  <si>
    <r>
      <rPr>
        <b/>
        <sz val="11"/>
        <color theme="1"/>
        <rFont val="Arial"/>
        <family val="2"/>
        <scheme val="major"/>
      </rPr>
      <t xml:space="preserve">Unit 3
</t>
    </r>
    <r>
      <rPr>
        <sz val="11"/>
        <color theme="1"/>
        <rFont val="Arial"/>
        <family val="2"/>
        <scheme val="major"/>
      </rPr>
      <t>(11 90-min. or 23 45-min. class periods)</t>
    </r>
  </si>
  <si>
    <r>
      <rPr>
        <b/>
        <sz val="11"/>
        <color theme="1"/>
        <rFont val="Arial"/>
        <family val="2"/>
        <scheme val="major"/>
      </rPr>
      <t>Unit 4</t>
    </r>
    <r>
      <rPr>
        <sz val="11"/>
        <color theme="1"/>
        <rFont val="Arial"/>
        <family val="2"/>
        <scheme val="major"/>
      </rPr>
      <t xml:space="preserve">
(12 90-min. or 25 45 min. class periods)</t>
    </r>
  </si>
  <si>
    <r>
      <rPr>
        <b/>
        <sz val="11"/>
        <color theme="1"/>
        <rFont val="Arial"/>
        <family val="2"/>
        <scheme val="major"/>
      </rPr>
      <t xml:space="preserve">Unit 5
</t>
    </r>
    <r>
      <rPr>
        <sz val="11"/>
        <color theme="1"/>
        <rFont val="Arial"/>
        <family val="2"/>
        <scheme val="major"/>
      </rPr>
      <t>(12 90-min. or 24 45-min. class periods)</t>
    </r>
  </si>
  <si>
    <r>
      <rPr>
        <b/>
        <sz val="11"/>
        <color theme="1"/>
        <rFont val="Arial"/>
        <family val="2"/>
        <scheme val="major"/>
      </rPr>
      <t>Unit 6</t>
    </r>
    <r>
      <rPr>
        <sz val="11"/>
        <color theme="1"/>
        <rFont val="Arial"/>
        <family val="2"/>
        <scheme val="major"/>
      </rPr>
      <t xml:space="preserve">
(12 90-min. or 24 45 min. class periods)</t>
    </r>
  </si>
  <si>
    <r>
      <rPr>
        <b/>
        <sz val="10"/>
        <rFont val="Arial"/>
        <family val="2"/>
        <scheme val="major"/>
      </rPr>
      <t>Unit 1: The Influence of Language and Culture on Identity</t>
    </r>
    <r>
      <rPr>
        <sz val="10"/>
        <rFont val="Arial"/>
        <family val="2"/>
        <scheme val="major"/>
      </rPr>
      <t xml:space="preserve">
Students will learn to greet others and make basic conversation in culturally appropriate ways based on context and mode of communication (in person, by phone, text, or online). They will discuss classroom activities, daily schedule, target language countries, and like or dislikes. They will be able communicate with the teacher and peers in the classroom, virtual context, and outside the classroom using the target language.</t>
    </r>
  </si>
  <si>
    <r>
      <rPr>
        <b/>
        <sz val="10"/>
        <rFont val="Arial"/>
        <family val="2"/>
        <scheme val="major"/>
      </rPr>
      <t>Unit 2: Families in Different Societies</t>
    </r>
    <r>
      <rPr>
        <sz val="10"/>
        <rFont val="Arial"/>
        <family val="2"/>
        <scheme val="major"/>
      </rPr>
      <t xml:space="preserve">
Students will discuss and compare their family structure with families in the target language-speaking  countries. Learners will be able to describe themselves and their family members, including physical and personality descriptions, jobs, birthday customs, celebrations, and holidays.</t>
    </r>
  </si>
  <si>
    <r>
      <rPr>
        <b/>
        <sz val="10"/>
        <rFont val="Arial"/>
        <family val="2"/>
        <scheme val="major"/>
      </rPr>
      <t>Unit 3: Influences of Beauty and Art</t>
    </r>
    <r>
      <rPr>
        <sz val="10"/>
        <rFont val="Arial"/>
        <family val="2"/>
        <scheme val="major"/>
      </rPr>
      <t xml:space="preserve">
Students will learn to communicate in the target language when going shopping. They will be equipped with the skills to purchase and discuss clothing, ask for sizes, styles, colors, and understand prices. Students will be able to discuss fashion in different target language-speaking countries. Also, they will be exposed to relevant art forms such as movies, paintings, music, books, and  fashion in the target language. Students will be able to discuss what they like and don’t like in arts and why.
</t>
    </r>
  </si>
  <si>
    <r>
      <rPr>
        <b/>
        <sz val="10"/>
        <rFont val="Arial"/>
        <family val="2"/>
        <scheme val="major"/>
      </rPr>
      <t>Unit 3: Influences of Beauty and Art</t>
    </r>
    <r>
      <rPr>
        <sz val="10"/>
        <rFont val="Arial"/>
        <family val="2"/>
        <scheme val="major"/>
      </rPr>
      <t xml:space="preserve">
Students will learn to communicate in the target language when going shopping. They will be equipped with the skills to purchase and discuss clothing, ask for sizes, styles, colors, and understand prices. Students will be able to discuss fashion in different target language-speaking countries. Also, they will be exposed to relevant art forms such as movies, paintings, music, books, and  fashion in the target language. Students will be able to discuss what they like and don’t like in arts and why.
</t>
    </r>
  </si>
  <si>
    <r>
      <rPr>
        <b/>
        <sz val="10"/>
        <rFont val="Arial"/>
        <family val="2"/>
        <scheme val="major"/>
      </rPr>
      <t>Unit 4: How Science and Technology Influence Our Life</t>
    </r>
    <r>
      <rPr>
        <sz val="10"/>
        <rFont val="Arial"/>
        <family val="2"/>
        <scheme val="major"/>
      </rPr>
      <t xml:space="preserve">
Students will connect technology to their daily activities and discuss the impact of social media and networks on daily life. They will discuss the impact of technological innovations and the future of technology. Students will compare the use of technology and social media in the arget language-speaking countries and the United States.</t>
    </r>
  </si>
  <si>
    <r>
      <rPr>
        <b/>
        <sz val="10"/>
        <rFont val="Arial"/>
        <family val="2"/>
        <scheme val="major"/>
      </rPr>
      <t>Unit 5: Factors that Impact the Quality of Life</t>
    </r>
    <r>
      <rPr>
        <sz val="10"/>
        <rFont val="Arial"/>
        <family val="2"/>
        <scheme val="major"/>
      </rPr>
      <t xml:space="preserve">
Students will learn and discuss the factors that affect the quality of life, such as housing, food, health, poverty, language barriers, and the environment. They will learn to describe and compare their homes to the ones in the target language countries, talk about health and how to ask for help when ill, and discuss food in the US and the target language-speaking countries. </t>
    </r>
  </si>
  <si>
    <r>
      <rPr>
        <b/>
        <sz val="10"/>
        <rFont val="Arial"/>
        <family val="2"/>
        <scheme val="major"/>
      </rPr>
      <t>Unit 5: Factors that Impact the Quality of Life</t>
    </r>
    <r>
      <rPr>
        <sz val="10"/>
        <rFont val="Arial"/>
        <family val="2"/>
        <scheme val="major"/>
      </rPr>
      <t xml:space="preserve">
Students will learn and discuss the factors that affect the quality of life, such as housing, food, health, poverty, language barriers, and the environment. They will learn to describe and compare their homes to the ones in the target language countries, talk about health and how to ask for help when ill, and discuss food in the US and the target language-speaking countries.
</t>
    </r>
    <r>
      <rPr>
        <b/>
        <sz val="10"/>
        <rFont val="Arial"/>
        <family val="2"/>
        <scheme val="major"/>
      </rPr>
      <t>Unit 6: Environmental, Political, and Social Challenges</t>
    </r>
    <r>
      <rPr>
        <sz val="10"/>
        <rFont val="Arial"/>
        <family val="2"/>
        <scheme val="major"/>
      </rPr>
      <t xml:space="preserve">
Students will learn to discuss the factors that constitute environmental, political and social challenges such as health and diet, means of transportation, global warming, recycling and waste, poverty, and the influence of technology in daily life. Students will compare the following between the US and the target language-speaking world: eating habits, various means of transportation in relation to the environment, the impact of weather changes, recycling habits, and the challenges of poverty. 
</t>
    </r>
  </si>
  <si>
    <r>
      <rPr>
        <b/>
        <sz val="10"/>
        <rFont val="Arial"/>
        <family val="2"/>
        <scheme val="major"/>
      </rPr>
      <t>Unit 6: Environmental, Political, and Social Challenges</t>
    </r>
    <r>
      <rPr>
        <sz val="10"/>
        <rFont val="Arial"/>
        <family val="2"/>
        <scheme val="major"/>
      </rPr>
      <t xml:space="preserve">
Students will learn to discuss the factors that constitute environmental, political and social challenges such as health and diet, means of transportation, global warming, recycling and waste, poverty, and the influence of technology in daily life. Students will compare the following between the US and the target language-speaking world: eating habits, various means of transportation in relation to the environment, the impact of weather changes, recycling habits, and the challenges of poverty.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</si>
</sst>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1">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zoomScaleNormal="100" workbookViewId="0">
      <selection activeCell="A129" sqref="A129:A140"/>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57" t="s">
        <v>79</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57"/>
      <c r="C4" s="40"/>
      <c r="D4" s="50"/>
      <c r="E4" s="50"/>
      <c r="F4" s="50"/>
      <c r="G4" s="50"/>
      <c r="H4" s="50"/>
      <c r="I4" s="40"/>
    </row>
    <row r="5" spans="1:9" ht="16.5" customHeight="1" x14ac:dyDescent="0.3">
      <c r="A5" s="57"/>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57"/>
      <c r="C6" s="40"/>
      <c r="D6" s="56" t="s">
        <v>18</v>
      </c>
      <c r="E6" s="56"/>
      <c r="F6" s="56"/>
      <c r="G6" s="56"/>
      <c r="H6" s="56"/>
      <c r="I6" s="21"/>
    </row>
    <row r="7" spans="1:9" ht="16.5" customHeight="1" x14ac:dyDescent="0.3">
      <c r="A7" s="57"/>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57"/>
      <c r="C8" s="40"/>
      <c r="D8" s="36" t="s">
        <v>16</v>
      </c>
      <c r="E8" s="56" t="s">
        <v>18</v>
      </c>
      <c r="F8" s="56"/>
      <c r="G8" s="56"/>
      <c r="H8" s="56"/>
      <c r="I8" s="40"/>
    </row>
    <row r="9" spans="1:9" ht="16.5" customHeight="1" x14ac:dyDescent="0.3">
      <c r="A9" s="57"/>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57"/>
      <c r="C10" s="40" t="s">
        <v>34</v>
      </c>
      <c r="D10" s="37" t="s">
        <v>73</v>
      </c>
      <c r="E10" s="37"/>
      <c r="F10" s="37"/>
      <c r="G10" s="37"/>
      <c r="H10" s="37"/>
      <c r="I10" s="40"/>
    </row>
    <row r="11" spans="1:9" ht="16.5" customHeight="1" x14ac:dyDescent="0.3">
      <c r="A11" s="57"/>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57"/>
      <c r="C12" s="40" t="s">
        <v>40</v>
      </c>
      <c r="D12" s="37"/>
      <c r="E12" s="37"/>
      <c r="F12" s="37"/>
      <c r="G12" s="28" t="s">
        <v>72</v>
      </c>
      <c r="H12" s="28"/>
      <c r="I12" s="23"/>
    </row>
    <row r="13" spans="1:9" ht="16.5" customHeight="1" x14ac:dyDescent="0.3">
      <c r="A13" s="57"/>
      <c r="C13" s="20">
        <f t="array" aca="1" ref="C13:D13" ca="1">Days+36+DATE(Calendar1Year,Calendar1MonthOption,1)-WEEKDAY(DATE(Calendar1Year,Calendar1MonthOption,1),WeekdayOption)</f>
        <v>44808</v>
      </c>
      <c r="D13" s="34">
        <f ca="1"/>
        <v>44809</v>
      </c>
      <c r="E13" s="61" t="s">
        <v>0</v>
      </c>
      <c r="F13" s="61"/>
      <c r="G13" s="62"/>
      <c r="H13" s="62"/>
      <c r="I13" s="62"/>
    </row>
    <row r="14" spans="1:9" ht="63.75" customHeight="1" x14ac:dyDescent="0.3">
      <c r="A14" s="57"/>
      <c r="C14" s="21"/>
      <c r="D14" s="28"/>
      <c r="E14" s="58" t="s">
        <v>32</v>
      </c>
      <c r="F14" s="58"/>
      <c r="G14" s="58"/>
      <c r="H14" s="58"/>
      <c r="I14" s="58"/>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57" t="s">
        <v>79</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57"/>
      <c r="C18" s="21" t="s">
        <v>40</v>
      </c>
      <c r="D18" s="28"/>
      <c r="E18" s="21"/>
      <c r="F18" s="40" t="s">
        <v>72</v>
      </c>
      <c r="G18" s="37"/>
      <c r="H18" s="49" t="s">
        <v>33</v>
      </c>
      <c r="I18" s="40"/>
    </row>
    <row r="19" spans="1:9" ht="16.5" customHeight="1" x14ac:dyDescent="0.3">
      <c r="A19" s="57"/>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57"/>
      <c r="C20" s="21" t="s">
        <v>41</v>
      </c>
      <c r="D20" s="30" t="s">
        <v>4</v>
      </c>
      <c r="E20" s="37"/>
      <c r="F20" s="37"/>
      <c r="G20" s="37"/>
      <c r="H20" s="37"/>
      <c r="I20" s="40"/>
    </row>
    <row r="21" spans="1:9" ht="16.5" customHeight="1" x14ac:dyDescent="0.3">
      <c r="A21" s="57"/>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57"/>
      <c r="C22" s="40" t="s">
        <v>42</v>
      </c>
      <c r="D22" s="37"/>
      <c r="E22" s="37"/>
      <c r="F22" s="37"/>
      <c r="G22" s="37"/>
      <c r="H22" s="49" t="s">
        <v>33</v>
      </c>
      <c r="I22" s="40"/>
    </row>
    <row r="23" spans="1:9" ht="16.5" customHeight="1" x14ac:dyDescent="0.3">
      <c r="A23" s="57"/>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57"/>
      <c r="C24" s="40" t="s">
        <v>43</v>
      </c>
      <c r="D24" s="37"/>
      <c r="E24" s="37"/>
      <c r="F24" s="37"/>
      <c r="G24" s="37"/>
      <c r="H24" s="37"/>
      <c r="I24" s="40" t="s">
        <v>72</v>
      </c>
    </row>
    <row r="25" spans="1:9" ht="16.5" customHeight="1" x14ac:dyDescent="0.3">
      <c r="A25" s="57"/>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57"/>
      <c r="C26" s="40" t="s">
        <v>44</v>
      </c>
      <c r="D26" s="37"/>
      <c r="E26" s="37"/>
      <c r="F26" s="49" t="s">
        <v>33</v>
      </c>
      <c r="G26" s="49" t="s">
        <v>33</v>
      </c>
      <c r="H26" s="49" t="s">
        <v>33</v>
      </c>
      <c r="I26" s="42" t="s">
        <v>5</v>
      </c>
    </row>
    <row r="27" spans="1:9" ht="16.5" customHeight="1" x14ac:dyDescent="0.3">
      <c r="A27" s="57"/>
      <c r="C27" s="20">
        <f t="array" aca="1" ref="C27:D27" ca="1">Days+36+DATE(Calendar2Year,Calendar2MonthOption,1)-WEEKDAY(DATE(Calendar2Year,Calendar2MonthOption,1),WeekdayOption)</f>
        <v>44836</v>
      </c>
      <c r="D27" s="34">
        <f ca="1"/>
        <v>44837</v>
      </c>
      <c r="E27" s="59" t="s">
        <v>0</v>
      </c>
      <c r="F27" s="59"/>
      <c r="G27" s="59"/>
      <c r="H27" s="59"/>
      <c r="I27" s="63"/>
    </row>
    <row r="28" spans="1:9" ht="63.75" customHeight="1" x14ac:dyDescent="0.3">
      <c r="A28" s="57"/>
      <c r="C28" s="21"/>
      <c r="D28" s="21"/>
      <c r="E28" s="58" t="s">
        <v>28</v>
      </c>
      <c r="F28" s="58"/>
      <c r="G28" s="58"/>
      <c r="H28" s="58"/>
      <c r="I28" s="58"/>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57" t="s">
        <v>80</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57"/>
      <c r="C32" s="21"/>
      <c r="D32" s="21"/>
      <c r="E32" s="21"/>
      <c r="F32" s="21"/>
      <c r="G32" s="21"/>
      <c r="H32" s="21"/>
      <c r="I32" s="33"/>
    </row>
    <row r="33" spans="1:9" ht="16.5" customHeight="1" x14ac:dyDescent="0.3">
      <c r="A33" s="57"/>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57"/>
      <c r="C34" s="40" t="s">
        <v>35</v>
      </c>
      <c r="D34" s="38" t="s">
        <v>74</v>
      </c>
      <c r="E34" s="36" t="s">
        <v>17</v>
      </c>
      <c r="F34" s="48" t="s">
        <v>15</v>
      </c>
      <c r="G34" s="38"/>
      <c r="H34" s="38"/>
      <c r="I34" s="40"/>
    </row>
    <row r="35" spans="1:9" ht="16.5" customHeight="1" x14ac:dyDescent="0.3">
      <c r="A35" s="57"/>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57"/>
      <c r="C36" s="40" t="s">
        <v>45</v>
      </c>
      <c r="D36" s="38"/>
      <c r="E36" s="38"/>
      <c r="F36" s="38"/>
      <c r="G36" s="38"/>
      <c r="H36" s="38"/>
      <c r="I36" s="40"/>
    </row>
    <row r="37" spans="1:9" ht="16.5" customHeight="1" x14ac:dyDescent="0.3">
      <c r="A37" s="57"/>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57"/>
      <c r="C38" s="40" t="s">
        <v>46</v>
      </c>
      <c r="D38" s="38"/>
      <c r="E38" s="38"/>
      <c r="F38" s="38"/>
      <c r="G38" s="38"/>
      <c r="H38" s="49" t="s">
        <v>33</v>
      </c>
      <c r="I38" s="40"/>
    </row>
    <row r="39" spans="1:9" ht="16.5" customHeight="1" x14ac:dyDescent="0.3">
      <c r="A39" s="57"/>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57"/>
      <c r="C40" s="40" t="s">
        <v>47</v>
      </c>
      <c r="D40" s="38"/>
      <c r="E40" s="38"/>
      <c r="F40" s="38"/>
      <c r="G40" s="38"/>
      <c r="H40" s="38"/>
      <c r="I40" s="43"/>
    </row>
    <row r="41" spans="1:9" ht="16.5" customHeight="1" x14ac:dyDescent="0.3">
      <c r="A41" s="57"/>
      <c r="C41" s="39">
        <f t="array" aca="1" ref="C41:D41" ca="1">Days+36+DATE(Calendar3Year,Calendar3MonthOption,1)-WEEKDAY(DATE(Calendar3Year,Calendar3MonthOption,1),WeekdayOption)</f>
        <v>44864</v>
      </c>
      <c r="D41" s="35">
        <f ca="1"/>
        <v>44865</v>
      </c>
      <c r="E41" s="64" t="s">
        <v>0</v>
      </c>
      <c r="F41" s="59"/>
      <c r="G41" s="59"/>
      <c r="H41" s="59"/>
      <c r="I41" s="63"/>
    </row>
    <row r="42" spans="1:9" ht="63.75" customHeight="1" x14ac:dyDescent="0.3">
      <c r="A42" s="57"/>
      <c r="C42" s="40" t="s">
        <v>48</v>
      </c>
      <c r="D42" s="38"/>
      <c r="E42" s="58" t="s">
        <v>27</v>
      </c>
      <c r="F42" s="58"/>
      <c r="G42" s="58"/>
      <c r="H42" s="58"/>
      <c r="I42" s="58"/>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57" t="s">
        <v>81</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57"/>
      <c r="C46" s="21" t="s">
        <v>48</v>
      </c>
      <c r="D46" s="40"/>
      <c r="E46" s="38"/>
      <c r="F46" s="38"/>
      <c r="G46" s="49" t="s">
        <v>33</v>
      </c>
      <c r="H46" s="49" t="s">
        <v>33</v>
      </c>
      <c r="I46" s="42" t="s">
        <v>6</v>
      </c>
    </row>
    <row r="47" spans="1:9" ht="16.5" customHeight="1" x14ac:dyDescent="0.3">
      <c r="A47" s="57"/>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57"/>
      <c r="C48" s="40" t="s">
        <v>36</v>
      </c>
      <c r="D48" s="37" t="s">
        <v>75</v>
      </c>
      <c r="E48" s="37"/>
      <c r="F48" s="37"/>
      <c r="G48" s="37"/>
      <c r="H48" s="37"/>
      <c r="I48" s="26"/>
    </row>
    <row r="49" spans="1:9" ht="16.5" customHeight="1" x14ac:dyDescent="0.3">
      <c r="A49" s="57"/>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57"/>
      <c r="C50" s="40" t="s">
        <v>49</v>
      </c>
      <c r="D50" s="37"/>
      <c r="E50" s="37"/>
      <c r="F50" s="37"/>
      <c r="G50" s="37"/>
      <c r="H50" s="49" t="s">
        <v>33</v>
      </c>
      <c r="I50" s="40"/>
    </row>
    <row r="51" spans="1:9" ht="16.5" customHeight="1" x14ac:dyDescent="0.3">
      <c r="A51" s="57"/>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57"/>
      <c r="C52" s="21"/>
      <c r="D52" s="66" t="s">
        <v>71</v>
      </c>
      <c r="E52" s="67"/>
      <c r="F52" s="67"/>
      <c r="G52" s="68"/>
      <c r="H52" s="69"/>
      <c r="I52" s="23"/>
    </row>
    <row r="53" spans="1:9" ht="16.5" customHeight="1" x14ac:dyDescent="0.3">
      <c r="A53" s="57"/>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57"/>
      <c r="C54" s="40" t="s">
        <v>50</v>
      </c>
      <c r="D54" s="37"/>
      <c r="E54" s="37"/>
      <c r="F54" s="37"/>
      <c r="G54" s="21"/>
      <c r="H54" s="21"/>
      <c r="I54" s="24"/>
    </row>
    <row r="55" spans="1:9" ht="16.5" customHeight="1" x14ac:dyDescent="0.3">
      <c r="A55" s="57"/>
      <c r="C55" s="20">
        <f t="array" aca="1" ref="C55:D55" ca="1">Days+36+DATE(Calendar4Year,Calendar4MonthOption,1)-WEEKDAY(DATE(Calendar4Year,Calendar4MonthOption,1),WeekdayOption)</f>
        <v>44899</v>
      </c>
      <c r="D55" s="34">
        <f ca="1"/>
        <v>44900</v>
      </c>
      <c r="E55" s="59" t="s">
        <v>0</v>
      </c>
      <c r="F55" s="59"/>
      <c r="G55" s="60"/>
      <c r="H55" s="60"/>
      <c r="I55" s="60"/>
    </row>
    <row r="56" spans="1:9" ht="63.75" customHeight="1" x14ac:dyDescent="0.3">
      <c r="A56" s="57"/>
      <c r="C56" s="21"/>
      <c r="D56" s="21"/>
      <c r="E56" s="58" t="s">
        <v>26</v>
      </c>
      <c r="F56" s="58"/>
      <c r="G56" s="58"/>
      <c r="H56" s="58"/>
      <c r="I56" s="58"/>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57" t="s">
        <v>82</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57"/>
      <c r="C60" s="21" t="s">
        <v>50</v>
      </c>
      <c r="D60" s="21"/>
      <c r="E60" s="21"/>
      <c r="F60" s="40"/>
      <c r="G60" s="37"/>
      <c r="H60" s="37"/>
      <c r="I60" s="40"/>
    </row>
    <row r="61" spans="1:9" ht="16.5" customHeight="1" x14ac:dyDescent="0.3">
      <c r="A61" s="57"/>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57"/>
      <c r="C62" s="40" t="s">
        <v>51</v>
      </c>
      <c r="D62" s="37"/>
      <c r="E62" s="37"/>
      <c r="F62" s="37"/>
      <c r="G62" s="37"/>
      <c r="H62" s="49" t="s">
        <v>33</v>
      </c>
      <c r="I62" s="40"/>
    </row>
    <row r="63" spans="1:9" ht="16.5" customHeight="1" x14ac:dyDescent="0.3">
      <c r="A63" s="57"/>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57"/>
      <c r="C64" s="40" t="s">
        <v>52</v>
      </c>
      <c r="D64" s="37"/>
      <c r="E64" s="37"/>
      <c r="F64" s="37"/>
      <c r="G64" s="37"/>
      <c r="H64" s="37"/>
      <c r="I64" s="40"/>
    </row>
    <row r="65" spans="1:9" ht="16.5" customHeight="1" x14ac:dyDescent="0.3">
      <c r="A65" s="57"/>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57"/>
      <c r="C66" s="40" t="s">
        <v>53</v>
      </c>
      <c r="D66" s="49" t="s">
        <v>33</v>
      </c>
      <c r="E66" s="49" t="s">
        <v>33</v>
      </c>
      <c r="F66" s="49" t="s">
        <v>33</v>
      </c>
      <c r="G66" s="42" t="s">
        <v>19</v>
      </c>
      <c r="H66" s="29" t="s">
        <v>9</v>
      </c>
      <c r="I66" s="24"/>
    </row>
    <row r="67" spans="1:9" ht="16.5" customHeight="1" x14ac:dyDescent="0.3">
      <c r="A67" s="57"/>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57"/>
      <c r="C68" s="21"/>
      <c r="D68" s="66" t="s">
        <v>9</v>
      </c>
      <c r="E68" s="67"/>
      <c r="F68" s="67"/>
      <c r="G68" s="67"/>
      <c r="H68" s="70"/>
      <c r="I68" s="24"/>
    </row>
    <row r="69" spans="1:9" ht="16.5" customHeight="1" x14ac:dyDescent="0.3">
      <c r="A69" s="57"/>
      <c r="C69" s="20">
        <f t="array" aca="1" ref="C69:D69" ca="1">Days+36+DATE(Calendar5Year,Calendar5MonthOption,1)-WEEKDAY(DATE(Calendar5Year,Calendar5MonthOption,1),WeekdayOption)</f>
        <v>44927</v>
      </c>
      <c r="D69" s="20">
        <f ca="1"/>
        <v>44928</v>
      </c>
      <c r="E69" s="60" t="s">
        <v>0</v>
      </c>
      <c r="F69" s="60"/>
      <c r="G69" s="60"/>
      <c r="H69" s="60"/>
      <c r="I69" s="60"/>
    </row>
    <row r="70" spans="1:9" ht="63.75" customHeight="1" x14ac:dyDescent="0.3">
      <c r="A70" s="57"/>
      <c r="C70" s="21"/>
      <c r="D70" s="31"/>
      <c r="E70" s="58" t="s">
        <v>24</v>
      </c>
      <c r="F70" s="58"/>
      <c r="G70" s="58"/>
      <c r="H70" s="58"/>
      <c r="I70" s="58"/>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57" t="s">
        <v>83</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57"/>
      <c r="C74" s="21"/>
      <c r="D74" s="66" t="s">
        <v>9</v>
      </c>
      <c r="E74" s="67"/>
      <c r="F74" s="67"/>
      <c r="G74" s="16" t="s">
        <v>16</v>
      </c>
      <c r="H74" s="16" t="s">
        <v>17</v>
      </c>
      <c r="I74" s="23"/>
    </row>
    <row r="75" spans="1:9" ht="16.5" customHeight="1" x14ac:dyDescent="0.3">
      <c r="A75" s="57"/>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57"/>
      <c r="C76" s="40" t="s">
        <v>37</v>
      </c>
      <c r="D76" s="38" t="s">
        <v>76</v>
      </c>
      <c r="E76" s="38"/>
      <c r="F76" s="38"/>
      <c r="G76" s="38"/>
      <c r="H76" s="49" t="s">
        <v>33</v>
      </c>
      <c r="I76" s="40"/>
    </row>
    <row r="77" spans="1:9" ht="16.5" customHeight="1" x14ac:dyDescent="0.3">
      <c r="A77" s="57"/>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57"/>
      <c r="C78" s="21" t="s">
        <v>54</v>
      </c>
      <c r="D78" s="30" t="s">
        <v>10</v>
      </c>
      <c r="E78" s="38"/>
      <c r="F78" s="38"/>
      <c r="G78" s="38"/>
      <c r="H78" s="38"/>
      <c r="I78" s="40"/>
    </row>
    <row r="79" spans="1:9" ht="16.5" customHeight="1" x14ac:dyDescent="0.3">
      <c r="A79" s="57"/>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57"/>
      <c r="C80" s="40" t="s">
        <v>55</v>
      </c>
      <c r="D80" s="38"/>
      <c r="E80" s="38"/>
      <c r="F80" s="38"/>
      <c r="G80" s="38"/>
      <c r="H80" s="49" t="s">
        <v>33</v>
      </c>
      <c r="I80" s="40"/>
    </row>
    <row r="81" spans="1:9" ht="16.5" customHeight="1" x14ac:dyDescent="0.3">
      <c r="A81" s="57"/>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57"/>
      <c r="C82" s="40" t="s">
        <v>56</v>
      </c>
      <c r="D82" s="38"/>
      <c r="E82" s="38"/>
      <c r="F82" s="21"/>
      <c r="G82" s="21"/>
      <c r="H82" s="21"/>
      <c r="I82" s="23"/>
    </row>
    <row r="83" spans="1:9" ht="16.5" customHeight="1" x14ac:dyDescent="0.3">
      <c r="A83" s="57"/>
      <c r="C83" s="20">
        <f t="array" aca="1" ref="C83:D83" ca="1">Days+36+DATE(Calendar6Year,Calendar6MonthOption,1)-WEEKDAY(DATE(Calendar6Year,Calendar6MonthOption,1),WeekdayOption)</f>
        <v>44962</v>
      </c>
      <c r="D83" s="34">
        <f ca="1"/>
        <v>44963</v>
      </c>
      <c r="E83" s="59" t="s">
        <v>0</v>
      </c>
      <c r="F83" s="60"/>
      <c r="G83" s="60"/>
      <c r="H83" s="60"/>
      <c r="I83" s="60"/>
    </row>
    <row r="84" spans="1:9" ht="63.75" customHeight="1" x14ac:dyDescent="0.3">
      <c r="A84" s="57"/>
      <c r="C84" s="21"/>
      <c r="D84" s="21"/>
      <c r="E84" s="65" t="s">
        <v>25</v>
      </c>
      <c r="F84" s="65"/>
      <c r="G84" s="65"/>
      <c r="H84" s="65"/>
      <c r="I84" s="65"/>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57" t="s">
        <v>83</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57"/>
      <c r="C88" s="21" t="s">
        <v>56</v>
      </c>
      <c r="D88" s="21"/>
      <c r="E88" s="40"/>
      <c r="F88" s="38" t="s">
        <v>72</v>
      </c>
      <c r="G88" s="38"/>
      <c r="H88" s="38"/>
      <c r="I88" s="40"/>
    </row>
    <row r="89" spans="1:9" ht="16.5" customHeight="1" x14ac:dyDescent="0.3">
      <c r="A89" s="57"/>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57"/>
      <c r="C90" s="40" t="s">
        <v>57</v>
      </c>
      <c r="D90" s="38"/>
      <c r="E90" s="38"/>
      <c r="F90" s="38"/>
      <c r="G90" s="49" t="s">
        <v>33</v>
      </c>
      <c r="H90" s="49" t="s">
        <v>33</v>
      </c>
      <c r="I90" s="40"/>
    </row>
    <row r="91" spans="1:9" ht="16.5" customHeight="1" x14ac:dyDescent="0.3">
      <c r="A91" s="57"/>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57"/>
      <c r="C92" s="40" t="s">
        <v>58</v>
      </c>
      <c r="D92" s="38"/>
      <c r="E92" s="38"/>
      <c r="F92" s="38"/>
      <c r="G92" s="38"/>
      <c r="H92" s="38"/>
      <c r="I92" s="40"/>
    </row>
    <row r="93" spans="1:9" ht="16.5" customHeight="1" x14ac:dyDescent="0.3">
      <c r="A93" s="57"/>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57"/>
      <c r="C94" s="40" t="s">
        <v>59</v>
      </c>
      <c r="D94" s="36" t="s">
        <v>17</v>
      </c>
      <c r="E94" s="38"/>
      <c r="F94" s="38"/>
      <c r="G94" s="49" t="s">
        <v>33</v>
      </c>
      <c r="H94" s="49" t="s">
        <v>33</v>
      </c>
      <c r="I94" s="42" t="s">
        <v>7</v>
      </c>
    </row>
    <row r="95" spans="1:9" ht="16.5" customHeight="1" x14ac:dyDescent="0.3">
      <c r="A95" s="57"/>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57"/>
      <c r="C96" s="40" t="s">
        <v>38</v>
      </c>
      <c r="D96" s="37" t="s">
        <v>77</v>
      </c>
      <c r="E96" s="37"/>
      <c r="F96" s="43"/>
      <c r="G96" s="24"/>
      <c r="H96" s="24"/>
      <c r="I96" s="24"/>
    </row>
    <row r="97" spans="1:9" ht="16.5" customHeight="1" x14ac:dyDescent="0.3">
      <c r="A97" s="57"/>
      <c r="C97" s="20">
        <f t="array" aca="1" ref="C97:D97" ca="1">Days+36+DATE(Calendar7Year,Calendar7MonthOption,1)-WEEKDAY(DATE(Calendar7Year,Calendar7MonthOption,1),WeekdayOption)</f>
        <v>44990</v>
      </c>
      <c r="D97" s="34">
        <f ca="1"/>
        <v>44991</v>
      </c>
      <c r="E97" s="59" t="s">
        <v>0</v>
      </c>
      <c r="F97" s="60"/>
      <c r="G97" s="60"/>
      <c r="H97" s="60"/>
      <c r="I97" s="60"/>
    </row>
    <row r="98" spans="1:9" ht="63.75" customHeight="1" x14ac:dyDescent="0.3">
      <c r="A98" s="57"/>
      <c r="C98" s="21"/>
      <c r="D98" s="32"/>
      <c r="E98" s="58" t="s">
        <v>29</v>
      </c>
      <c r="F98" s="58"/>
      <c r="G98" s="58"/>
      <c r="H98" s="58"/>
      <c r="I98" s="58"/>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57" t="s">
        <v>84</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57"/>
      <c r="C102" s="21" t="s">
        <v>38</v>
      </c>
      <c r="D102" s="51"/>
      <c r="E102" s="40"/>
      <c r="F102" s="37"/>
      <c r="G102" s="37"/>
      <c r="H102" s="37"/>
      <c r="I102" s="40"/>
    </row>
    <row r="103" spans="1:9" ht="16.5" customHeight="1" x14ac:dyDescent="0.3">
      <c r="A103" s="57"/>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57"/>
      <c r="C104" s="40" t="s">
        <v>60</v>
      </c>
      <c r="D104" s="37"/>
      <c r="E104" s="37"/>
      <c r="F104" s="37"/>
      <c r="G104" s="37"/>
      <c r="H104" s="49" t="s">
        <v>33</v>
      </c>
      <c r="I104" s="40"/>
    </row>
    <row r="105" spans="1:9" ht="16.5" customHeight="1" x14ac:dyDescent="0.3">
      <c r="A105" s="57"/>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57"/>
      <c r="C106" s="21"/>
      <c r="D106" s="66" t="s">
        <v>11</v>
      </c>
      <c r="E106" s="67"/>
      <c r="F106" s="67"/>
      <c r="G106" s="67"/>
      <c r="H106" s="70"/>
      <c r="I106" s="23"/>
    </row>
    <row r="107" spans="1:9" ht="16.5" customHeight="1" x14ac:dyDescent="0.3">
      <c r="A107" s="57"/>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57"/>
      <c r="C108" s="40" t="s">
        <v>61</v>
      </c>
      <c r="D108" s="37"/>
      <c r="E108" s="37"/>
      <c r="F108" s="37"/>
      <c r="G108" s="37"/>
      <c r="H108" s="49" t="s">
        <v>33</v>
      </c>
      <c r="I108" s="40"/>
    </row>
    <row r="109" spans="1:9" ht="16.5" customHeight="1" x14ac:dyDescent="0.3">
      <c r="A109" s="57"/>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57"/>
      <c r="C110" s="40" t="s">
        <v>62</v>
      </c>
      <c r="D110" s="37"/>
      <c r="E110" s="37"/>
      <c r="F110" s="37"/>
      <c r="G110" s="37"/>
      <c r="H110" s="3" t="s">
        <v>14</v>
      </c>
      <c r="I110" s="24"/>
    </row>
    <row r="111" spans="1:9" ht="16.5" customHeight="1" x14ac:dyDescent="0.3">
      <c r="A111" s="57"/>
      <c r="C111" s="20">
        <f t="array" aca="1" ref="C111:D111" ca="1">Days+36+DATE(Calendar8Year,Calendar8MonthOption,1)-WEEKDAY(DATE(Calendar8Year,Calendar8MonthOption,1),WeekdayOption)</f>
        <v>45018</v>
      </c>
      <c r="D111" s="34">
        <f ca="1"/>
        <v>45019</v>
      </c>
      <c r="E111" s="59" t="s">
        <v>0</v>
      </c>
      <c r="F111" s="59"/>
      <c r="G111" s="59"/>
      <c r="H111" s="60"/>
      <c r="I111" s="60"/>
    </row>
    <row r="112" spans="1:9" ht="63.75" customHeight="1" x14ac:dyDescent="0.3">
      <c r="A112" s="57"/>
      <c r="C112" s="21"/>
      <c r="D112" s="32"/>
      <c r="E112" s="58" t="s">
        <v>23</v>
      </c>
      <c r="F112" s="58"/>
      <c r="G112" s="58"/>
      <c r="H112" s="58"/>
      <c r="I112" s="58"/>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57" t="s">
        <v>85</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57"/>
      <c r="C116" s="21"/>
      <c r="D116" s="21"/>
      <c r="E116" s="21"/>
      <c r="F116" s="21"/>
      <c r="G116" s="21"/>
      <c r="H116" s="26"/>
      <c r="I116" s="23"/>
    </row>
    <row r="117" spans="1:9" ht="16.5" customHeight="1" x14ac:dyDescent="0.3">
      <c r="A117" s="57"/>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57"/>
      <c r="C118" s="40" t="s">
        <v>63</v>
      </c>
      <c r="D118" s="37"/>
      <c r="E118" s="37"/>
      <c r="F118" s="37"/>
      <c r="G118" s="49" t="s">
        <v>33</v>
      </c>
      <c r="H118" s="25" t="s">
        <v>12</v>
      </c>
      <c r="I118" s="23"/>
    </row>
    <row r="119" spans="1:9" ht="16.5" customHeight="1" x14ac:dyDescent="0.3">
      <c r="A119" s="57"/>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57"/>
      <c r="C120" s="40" t="s">
        <v>64</v>
      </c>
      <c r="D120" s="37"/>
      <c r="E120" s="37"/>
      <c r="F120" s="37"/>
      <c r="G120" s="49" t="s">
        <v>33</v>
      </c>
      <c r="H120" s="49" t="s">
        <v>33</v>
      </c>
      <c r="I120" s="15" t="s">
        <v>8</v>
      </c>
    </row>
    <row r="121" spans="1:9" ht="16.5" customHeight="1" x14ac:dyDescent="0.3">
      <c r="A121" s="57"/>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57"/>
      <c r="C122" s="40" t="s">
        <v>39</v>
      </c>
      <c r="D122" s="38" t="s">
        <v>78</v>
      </c>
      <c r="E122" s="38"/>
      <c r="F122" s="38"/>
      <c r="G122" s="38"/>
      <c r="H122" s="3" t="s">
        <v>12</v>
      </c>
      <c r="I122" s="33"/>
    </row>
    <row r="123" spans="1:9" ht="16.5" customHeight="1" x14ac:dyDescent="0.3">
      <c r="A123" s="57"/>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57"/>
      <c r="C124" s="40" t="s">
        <v>65</v>
      </c>
      <c r="D124" s="38"/>
      <c r="E124" s="38"/>
      <c r="F124" s="38"/>
      <c r="G124" s="38"/>
      <c r="H124" s="49" t="s">
        <v>33</v>
      </c>
      <c r="I124" s="23"/>
    </row>
    <row r="125" spans="1:9" ht="16.5" customHeight="1" x14ac:dyDescent="0.3">
      <c r="A125" s="57"/>
      <c r="C125" s="20">
        <f t="array" aca="1" ref="C125:D125" ca="1">Days+36+DATE(Calendar9Year,Calendar9MonthOption,1)-WEEKDAY(DATE(Calendar9Year,Calendar9MonthOption,1),WeekdayOption)</f>
        <v>45046</v>
      </c>
      <c r="D125" s="34">
        <f ca="1"/>
        <v>45047</v>
      </c>
      <c r="E125" s="59" t="s">
        <v>0</v>
      </c>
      <c r="F125" s="59"/>
      <c r="G125" s="59"/>
      <c r="H125" s="59"/>
      <c r="I125" s="60"/>
    </row>
    <row r="126" spans="1:9" ht="63.75" customHeight="1" x14ac:dyDescent="0.3">
      <c r="A126" s="57"/>
      <c r="C126" s="21"/>
      <c r="D126" s="21"/>
      <c r="E126" s="58" t="s">
        <v>30</v>
      </c>
      <c r="F126" s="58"/>
      <c r="G126" s="58"/>
      <c r="H126" s="58"/>
      <c r="I126" s="58"/>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57" t="s">
        <v>86</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57"/>
      <c r="C130" s="40" t="s">
        <v>66</v>
      </c>
      <c r="D130" s="38"/>
      <c r="E130" s="38"/>
      <c r="F130" s="38"/>
      <c r="G130" s="38"/>
      <c r="H130" s="38"/>
      <c r="I130" s="40"/>
    </row>
    <row r="131" spans="1:9" ht="16.5" customHeight="1" x14ac:dyDescent="0.3">
      <c r="A131" s="57"/>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57"/>
      <c r="C132" s="40" t="s">
        <v>67</v>
      </c>
      <c r="D132" s="38"/>
      <c r="E132" s="38"/>
      <c r="F132" s="38"/>
      <c r="G132" s="38"/>
      <c r="H132" s="49" t="s">
        <v>33</v>
      </c>
      <c r="I132" s="40"/>
    </row>
    <row r="133" spans="1:9" ht="16.5" customHeight="1" x14ac:dyDescent="0.3">
      <c r="A133" s="57"/>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57"/>
      <c r="C134" s="40" t="s">
        <v>68</v>
      </c>
      <c r="D134" s="38"/>
      <c r="E134" s="38"/>
      <c r="F134" s="38"/>
      <c r="G134" s="38"/>
      <c r="H134" s="38"/>
      <c r="I134" s="40"/>
    </row>
    <row r="135" spans="1:9" ht="16.5" customHeight="1" x14ac:dyDescent="0.3">
      <c r="A135" s="57"/>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57"/>
      <c r="C136" s="40" t="s">
        <v>69</v>
      </c>
      <c r="D136" s="38"/>
      <c r="E136" s="38"/>
      <c r="F136" s="38"/>
      <c r="G136" s="49" t="s">
        <v>33</v>
      </c>
      <c r="H136" s="49" t="s">
        <v>33</v>
      </c>
      <c r="I136" s="40"/>
    </row>
    <row r="137" spans="1:9" ht="16.5" customHeight="1" x14ac:dyDescent="0.3">
      <c r="A137" s="57"/>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57"/>
      <c r="C138" s="21" t="s">
        <v>70</v>
      </c>
      <c r="D138" s="30" t="s">
        <v>13</v>
      </c>
      <c r="E138" s="49" t="s">
        <v>33</v>
      </c>
      <c r="F138" s="49" t="s">
        <v>33</v>
      </c>
      <c r="G138" s="42" t="s">
        <v>31</v>
      </c>
      <c r="H138" s="21"/>
      <c r="I138" s="23"/>
    </row>
    <row r="139" spans="1:9" ht="16.5" customHeight="1" x14ac:dyDescent="0.3">
      <c r="A139" s="57"/>
      <c r="C139" s="20">
        <f t="array" aca="1" ref="C139:D139" ca="1">Days+36+DATE(Calendar10Year,Calendar10MonthOption,1)-WEEKDAY(DATE(Calendar10Year,Calendar10MonthOption,1),WeekdayOption)</f>
        <v>45081</v>
      </c>
      <c r="D139" s="20">
        <f ca="1"/>
        <v>45082</v>
      </c>
      <c r="E139" s="59" t="s">
        <v>0</v>
      </c>
      <c r="F139" s="59"/>
      <c r="G139" s="60"/>
      <c r="H139" s="60"/>
      <c r="I139" s="60"/>
    </row>
    <row r="140" spans="1:9" ht="63.75" customHeight="1" x14ac:dyDescent="0.3">
      <c r="A140" s="57"/>
      <c r="C140" s="21"/>
      <c r="D140" s="31"/>
      <c r="E140" s="58" t="s">
        <v>22</v>
      </c>
      <c r="F140" s="58"/>
      <c r="G140" s="58"/>
      <c r="H140" s="58"/>
      <c r="I140" s="58"/>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57"/>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57"/>
      <c r="C144" s="21" t="s">
        <v>70</v>
      </c>
      <c r="D144" s="21"/>
      <c r="E144" s="21"/>
      <c r="F144" s="40"/>
      <c r="G144" s="36" t="s">
        <v>16</v>
      </c>
      <c r="H144" s="21"/>
      <c r="I144" s="23"/>
    </row>
    <row r="145" spans="1:9" ht="16.5" customHeight="1" x14ac:dyDescent="0.3">
      <c r="A145" s="57"/>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57"/>
      <c r="C146" s="21"/>
      <c r="D146" s="52"/>
      <c r="E146" s="53"/>
      <c r="F146" s="54"/>
      <c r="G146" s="55"/>
      <c r="H146" s="21"/>
      <c r="I146" s="26"/>
    </row>
    <row r="147" spans="1:9" ht="16.5" customHeight="1" x14ac:dyDescent="0.3">
      <c r="A147" s="57"/>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57"/>
      <c r="C148" s="21"/>
      <c r="D148" s="21"/>
      <c r="E148" s="21"/>
      <c r="F148" s="21"/>
      <c r="G148" s="21"/>
      <c r="H148" s="21"/>
      <c r="I148" s="23"/>
    </row>
    <row r="149" spans="1:9" ht="16.5" customHeight="1" x14ac:dyDescent="0.3">
      <c r="A149" s="57"/>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57"/>
      <c r="C150" s="21"/>
      <c r="D150" s="21"/>
      <c r="E150" s="21"/>
      <c r="F150" s="21"/>
      <c r="G150" s="21"/>
      <c r="H150" s="21"/>
      <c r="I150" s="23"/>
    </row>
    <row r="151" spans="1:9" ht="16.5" customHeight="1" x14ac:dyDescent="0.3">
      <c r="A151" s="57"/>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57"/>
      <c r="C152" s="21"/>
      <c r="D152" s="21"/>
      <c r="E152" s="21"/>
      <c r="F152" s="21"/>
      <c r="G152" s="21"/>
      <c r="H152" s="21"/>
      <c r="I152" s="24"/>
    </row>
    <row r="153" spans="1:9" ht="16.5" customHeight="1" x14ac:dyDescent="0.3">
      <c r="A153" s="57"/>
      <c r="C153" s="20">
        <f t="array" aca="1" ref="C153:D153" ca="1">Days+36+DATE(Calendar11Year,Calendar11MonthOption,1)-WEEKDAY(DATE(Calendar11Year,Calendar11MonthOption,1),WeekdayOption)</f>
        <v>45109</v>
      </c>
      <c r="D153" s="20">
        <f ca="1"/>
        <v>45110</v>
      </c>
      <c r="E153" s="60" t="s">
        <v>0</v>
      </c>
      <c r="F153" s="60"/>
      <c r="G153" s="60"/>
      <c r="H153" s="60"/>
      <c r="I153" s="60"/>
    </row>
    <row r="154" spans="1:9" ht="63.75" customHeight="1" x14ac:dyDescent="0.3">
      <c r="A154" s="57"/>
      <c r="C154" s="21"/>
      <c r="D154" s="21"/>
      <c r="E154" s="58" t="s">
        <v>21</v>
      </c>
      <c r="F154" s="58"/>
      <c r="G154" s="58"/>
      <c r="H154" s="58"/>
      <c r="I154" s="58"/>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Languages Other Than English - Modern Languages - Level I (HS)</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3.xml><?xml version="1.0" encoding="utf-8"?>
<ds:datastoreItem xmlns:ds="http://schemas.openxmlformats.org/officeDocument/2006/customXml" ds:itemID="{64980855-2CA4-444A-AEE3-2A6294310F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FrunzaTanca, Elena "Gabi"</dc:creator>
  <cp:lastModifiedBy>FrunzaTanca, Elena "Gabi"</cp:lastModifiedBy>
  <cp:lastPrinted>2022-05-10T18:38:15Z</cp:lastPrinted>
  <dcterms:created xsi:type="dcterms:W3CDTF">2016-07-26T15:53:57Z</dcterms:created>
  <dcterms:modified xsi:type="dcterms:W3CDTF">2022-05-10T18:38:16Z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