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p00129916_houstonisd_org/Documents/Desktop/"/>
    </mc:Choice>
  </mc:AlternateContent>
  <xr:revisionPtr revIDLastSave="171" documentId="8_{34D9F321-FEEB-4E71-92CF-EF1ABCB95AEC}" xr6:coauthVersionLast="47" xr6:coauthVersionMax="47" xr10:uidLastSave="{AD9F2F00-8CEA-49DF-AD2D-EFE17AA23FA1}"/>
  <bookViews>
    <workbookView xWindow="28680" yWindow="-120" windowWidth="29040" windowHeight="176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<sst xmlns="http://schemas.openxmlformats.org/spreadsheetml/2006/main" count="165" uniqueCount="86">
  <si>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</si>
  <si>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</si>
  <si>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</si>
  <si>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</si>
  <si>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</si>
  <si>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</si>
  <si>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</si>
  <si>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</si>
  <si>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</si>
  <si>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</si>
  <si>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</si>
  <si>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</si>
  <si>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</si>
  <si>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</si>
  <si>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</si>
  <si>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</si>
  <si>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</si>
  <si>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</si>
  <si>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</si>
  <si>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</si>
  <si>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</si>
  <si>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</si>
  <si>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</si>
  <si>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</si>
  <si>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</si>
  <si>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</si>
  <si>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</si>
  <si>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</si>
  <si>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</si>
  <si>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</si>
  <si>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</si>
  <si>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</si>
  <si>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</si>
  <si>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</si>
  <si>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</si>
  <si>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</si>
  <si>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</si>
  <si>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</si>
  <si>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</si>
  <si>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</si>
  <si>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</si>
  <si>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</si>
  <si>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</si>
  <si>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</si>
  <si>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</si>
  <si>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</si>
  <si>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</si>
  <si>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</si>
  <si>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</si>
  <si>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</si>
  <si>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</si>
  <si>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</si>
  <si>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</si>
  <si>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</si>
  <si>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</si>
  <si>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</si>
  <si>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</si>
  <si>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</si>
  <si>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</si>
  <si>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</si>
  <si>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</si>
  <si>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</si>
  <si>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</si>
  <si>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</si>
  <si>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</si>
  <si>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</si>
  <si>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</si>
  <si>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</si>
  <si>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</si>
  <si>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</si>
  <si>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</si>
  <si>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</si>
  <si>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t xml:space="preserve"> </t>
  </si>
  <si>
    <r>
      <rPr>
        <b/>
        <sz val="11"/>
        <color theme="1"/>
        <rFont val="Arial"/>
        <family val="2"/>
        <scheme val="major"/>
      </rPr>
      <t xml:space="preserve">Unit 1
</t>
    </r>
    <r>
      <rPr>
        <sz val="11"/>
        <color theme="1"/>
        <rFont val="Arial"/>
        <family val="2"/>
        <scheme val="major"/>
      </rPr>
      <t>(12 90-min. or 24 45-min. class periods)</t>
    </r>
  </si>
  <si>
    <r>
      <rPr>
        <b/>
        <sz val="11"/>
        <color theme="1"/>
        <rFont val="Arial"/>
        <family val="2"/>
        <scheme val="major"/>
      </rPr>
      <t>Unit 2</t>
    </r>
    <r>
      <rPr>
        <sz val="11"/>
        <color theme="1"/>
        <rFont val="Arial"/>
        <family val="2"/>
        <scheme val="major"/>
      </rPr>
      <t xml:space="preserve">
(10 90-min. or 20 45 min. class periods)</t>
    </r>
  </si>
  <si>
    <r>
      <rPr>
        <b/>
        <sz val="11"/>
        <color theme="1"/>
        <rFont val="Arial"/>
        <family val="2"/>
        <scheme val="major"/>
      </rPr>
      <t xml:space="preserve">Unit 3
</t>
    </r>
    <r>
      <rPr>
        <sz val="11"/>
        <color theme="1"/>
        <rFont val="Arial"/>
        <family val="2"/>
        <scheme val="major"/>
      </rPr>
      <t>(11 90-min. or 23 45-min. class periods)</t>
    </r>
  </si>
  <si>
    <r>
      <rPr>
        <b/>
        <sz val="11"/>
        <color theme="1"/>
        <rFont val="Arial"/>
        <family val="2"/>
        <scheme val="major"/>
      </rPr>
      <t>Unit 4</t>
    </r>
    <r>
      <rPr>
        <sz val="11"/>
        <color theme="1"/>
        <rFont val="Arial"/>
        <family val="2"/>
        <scheme val="major"/>
      </rPr>
      <t xml:space="preserve">
(12 90-min. or 25 45 min. class periods)</t>
    </r>
  </si>
  <si>
    <r>
      <rPr>
        <b/>
        <sz val="11"/>
        <color theme="1"/>
        <rFont val="Arial"/>
        <family val="2"/>
        <scheme val="major"/>
      </rPr>
      <t xml:space="preserve">Unit 5
</t>
    </r>
    <r>
      <rPr>
        <sz val="11"/>
        <color theme="1"/>
        <rFont val="Arial"/>
        <family val="2"/>
        <scheme val="major"/>
      </rPr>
      <t>(12 90-min. or 24 45-min. class periods)</t>
    </r>
  </si>
  <si>
    <r>
      <rPr>
        <b/>
        <sz val="11"/>
        <color theme="1"/>
        <rFont val="Arial"/>
        <family val="2"/>
        <scheme val="major"/>
      </rPr>
      <t>Unit 6</t>
    </r>
    <r>
      <rPr>
        <sz val="11"/>
        <color theme="1"/>
        <rFont val="Arial"/>
        <family val="2"/>
        <scheme val="major"/>
      </rPr>
      <t xml:space="preserve">
(12 90-min. or 24 45 min. class periods)</t>
    </r>
  </si>
  <si>
    <r>
      <rPr>
        <b/>
        <sz val="10"/>
        <rFont val="Arial"/>
        <family val="2"/>
        <scheme val="major"/>
      </rPr>
      <t>Unit 1: The Influence of Language and Culture on Identity</t>
    </r>
    <r>
      <rPr>
        <sz val="10"/>
        <rFont val="Arial"/>
        <family val="2"/>
        <scheme val="major"/>
      </rPr>
      <t xml:space="preserve">
Students will learn to greet others in a more complex way, and make conversation in culturally appropriate ways based on context and mode of communication (in person, by phone, text or online). They will be able to communicate with the teacher and peers in a classroom or virtual context using the target language. They will learn to address people formally and informally beyond the classroom setting. </t>
    </r>
  </si>
  <si>
    <r>
      <rPr>
        <b/>
        <sz val="10"/>
        <rFont val="Arial"/>
        <family val="2"/>
        <scheme val="major"/>
      </rPr>
      <t>Unit 2: Families in Different Societies</t>
    </r>
    <r>
      <rPr>
        <sz val="10"/>
        <rFont val="Arial"/>
        <family val="2"/>
        <scheme val="major"/>
      </rPr>
      <t xml:space="preserve">
Students will discuss and compare their family structure with families in the target language countries. Learners will be able to describe themselves and their family members including extended family members. They will be able to describe their physical, emotional, personality traits and professions in more details. They will be able to compare birthday customs, celebrations, and holidays of the target language culture with their own culture.</t>
    </r>
  </si>
  <si>
    <r>
      <rPr>
        <b/>
        <sz val="10"/>
        <rFont val="Arial"/>
        <family val="2"/>
        <scheme val="major"/>
      </rPr>
      <t>Unit 3: Influences of Beauty and Art</t>
    </r>
    <r>
      <rPr>
        <sz val="10"/>
        <rFont val="Arial"/>
        <family val="2"/>
        <scheme val="major"/>
      </rPr>
      <t xml:space="preserve">
Students will learn to communicate in the target language when going shopping. They will be equipped with the skills to purchase and discuss clothing, ask for sizes, styles, colors, and understand prices. Students will be able to discuss fashion in different target language countries. Also, they will be exposed to relevant art forms such as movies, paintings, music, books, and  fashion in the target language. </t>
    </r>
  </si>
  <si>
    <r>
      <rPr>
        <b/>
        <sz val="10"/>
        <rFont val="Arial"/>
        <family val="2"/>
        <scheme val="major"/>
      </rPr>
      <t>Unit 4: How Science and Technology Influence Our Life</t>
    </r>
    <r>
      <rPr>
        <sz val="10"/>
        <rFont val="Arial"/>
        <family val="2"/>
        <scheme val="major"/>
      </rPr>
      <t xml:space="preserve">
Students will connect technology to their daily activities and discuss the impact of social media and networks on daily life. They can use technology in formal and informal settings. They will discuss the impact of technological innovations and the future of technology with simple elaboration. Students will compare the use of technology and social media in the target language countries and the United States.</t>
    </r>
  </si>
  <si>
    <r>
      <rPr>
        <b/>
        <sz val="10"/>
        <rFont val="Arial"/>
        <family val="2"/>
        <scheme val="major"/>
      </rPr>
      <t>Unit 5: Factors that Impact the Quality of Life</t>
    </r>
    <r>
      <rPr>
        <sz val="10"/>
        <rFont val="Arial"/>
        <family val="2"/>
        <scheme val="major"/>
      </rPr>
      <t xml:space="preserve">
Students will learn and discuss the factors that affect the quality of life, such as housing, eating habits, health, poverty and travel. They will learn to describe and compare their homes to the ones in the target language countries, talk about health and how to ask for help when ill, and discuss food in the U.S. and the target language countries.  They will be able to ask and give directions in the target language. </t>
    </r>
  </si>
  <si>
    <r>
      <rPr>
        <b/>
        <sz val="10"/>
        <rFont val="Arial"/>
        <family val="2"/>
        <scheme val="major"/>
      </rPr>
      <t>Unit 5: Factors that Impact the Quality of Life</t>
    </r>
    <r>
      <rPr>
        <sz val="10"/>
        <rFont val="Arial"/>
        <family val="2"/>
        <scheme val="major"/>
      </rPr>
      <t xml:space="preserve">
Students will learn and discuss the factors that affect the quality of life, such as housing, eating habits, health, poverty and travel. They will learn to describe and compare their homes to the ones in the target language countries, talk about health and how to ask for help when ill, and discuss food in the U.S. and the target language countries.  They will be able to ask and give directions in the target language. 
</t>
    </r>
    <r>
      <rPr>
        <b/>
        <sz val="10"/>
        <rFont val="Arial"/>
        <family val="2"/>
        <scheme val="major"/>
      </rPr>
      <t>Unit 6: Environmental, Political, and Social Challenges</t>
    </r>
    <r>
      <rPr>
        <sz val="10"/>
        <rFont val="Arial"/>
        <family val="2"/>
        <scheme val="major"/>
      </rPr>
      <t xml:space="preserve">
Students will learn to discuss and compare the factors that constitute environmental, political and social challenges such as various means of transportation, global warming, recycling and waste between the U.S. and the target language country.
</t>
    </r>
  </si>
  <si>
    <r>
      <rPr>
        <b/>
        <sz val="10"/>
        <rFont val="Arial"/>
        <family val="2"/>
        <scheme val="major"/>
      </rPr>
      <t>Unit 6: Environmental, Political, and Social Challenges</t>
    </r>
    <r>
      <rPr>
        <sz val="10"/>
        <rFont val="Arial"/>
        <family val="2"/>
        <scheme val="major"/>
      </rPr>
      <t xml:space="preserve">
Students will learn to discuss and compare the factors that constitute environmental, political and social challenges such as various means of transportation, global warming, recycling and waste between the U.S. and the target language country.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</si>
</sst>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1">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1" fillId="0" borderId="16" xfId="6" applyNumberFormat="1"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164" fontId="15" fillId="0" borderId="8" xfId="8" applyFont="1" applyBorder="1">
      <alignment horizontal="left" vertical="center" wrapText="1" indent="1"/>
    </xf>
    <xf numFmtId="164" fontId="15" fillId="0" borderId="5" xfId="8" applyFont="1" applyBorder="1">
      <alignment horizontal="left" vertical="center" wrapText="1" indent="1"/>
    </xf>
    <xf numFmtId="0" fontId="21"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12" borderId="1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topLeftCell="A121" zoomScaleNormal="100" workbookViewId="0">
      <selection activeCell="A129" sqref="A129:A14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20</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64" t="s">
        <v>79</v>
      </c>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64"/>
      <c r="C4" s="40"/>
      <c r="D4" s="50"/>
      <c r="E4" s="50"/>
      <c r="F4" s="50"/>
      <c r="G4" s="50"/>
      <c r="H4" s="50"/>
      <c r="I4" s="40"/>
    </row>
    <row r="5" spans="1:9" ht="16.5" customHeight="1" x14ac:dyDescent="0.3">
      <c r="A5" s="64"/>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64"/>
      <c r="C6" s="40"/>
      <c r="D6" s="70" t="s">
        <v>18</v>
      </c>
      <c r="E6" s="70"/>
      <c r="F6" s="70"/>
      <c r="G6" s="70"/>
      <c r="H6" s="70"/>
      <c r="I6" s="21"/>
    </row>
    <row r="7" spans="1:9" ht="16.5" customHeight="1" x14ac:dyDescent="0.3">
      <c r="A7" s="64"/>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64"/>
      <c r="C8" s="40"/>
      <c r="D8" s="36" t="s">
        <v>16</v>
      </c>
      <c r="E8" s="70" t="s">
        <v>18</v>
      </c>
      <c r="F8" s="70"/>
      <c r="G8" s="70"/>
      <c r="H8" s="70"/>
      <c r="I8" s="40"/>
    </row>
    <row r="9" spans="1:9" ht="16.5" customHeight="1" x14ac:dyDescent="0.3">
      <c r="A9" s="64"/>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64"/>
      <c r="C10" s="40" t="s">
        <v>34</v>
      </c>
      <c r="D10" s="37" t="s">
        <v>73</v>
      </c>
      <c r="E10" s="37"/>
      <c r="F10" s="37"/>
      <c r="G10" s="37"/>
      <c r="H10" s="37"/>
      <c r="I10" s="40"/>
    </row>
    <row r="11" spans="1:9" ht="16.5" customHeight="1" x14ac:dyDescent="0.3">
      <c r="A11" s="64"/>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64"/>
      <c r="C12" s="40" t="s">
        <v>40</v>
      </c>
      <c r="D12" s="37"/>
      <c r="E12" s="37"/>
      <c r="F12" s="37"/>
      <c r="G12" s="28" t="s">
        <v>72</v>
      </c>
      <c r="H12" s="28"/>
      <c r="I12" s="23"/>
    </row>
    <row r="13" spans="1:9" ht="16.5" customHeight="1" x14ac:dyDescent="0.3">
      <c r="A13" s="64"/>
      <c r="C13" s="20">
        <f t="array" aca="1" ref="C13:D13" ca="1">Days+36+DATE(Calendar1Year,Calendar1MonthOption,1)-WEEKDAY(DATE(Calendar1Year,Calendar1MonthOption,1),WeekdayOption)</f>
        <v>44808</v>
      </c>
      <c r="D13" s="34">
        <f ca="1"/>
        <v>44809</v>
      </c>
      <c r="E13" s="65" t="s">
        <v>0</v>
      </c>
      <c r="F13" s="65"/>
      <c r="G13" s="66"/>
      <c r="H13" s="66"/>
      <c r="I13" s="66"/>
    </row>
    <row r="14" spans="1:9" ht="63.75" customHeight="1" x14ac:dyDescent="0.3">
      <c r="A14" s="64"/>
      <c r="C14" s="21"/>
      <c r="D14" s="28"/>
      <c r="E14" s="58" t="s">
        <v>32</v>
      </c>
      <c r="F14" s="58"/>
      <c r="G14" s="58"/>
      <c r="H14" s="58"/>
      <c r="I14" s="58"/>
    </row>
    <row r="15" spans="1:9" ht="54" customHeight="1" x14ac:dyDescent="0.3">
      <c r="A15" s="17" t="s">
        <v>20</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64" t="s">
        <v>79</v>
      </c>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64"/>
      <c r="C18" s="21" t="s">
        <v>40</v>
      </c>
      <c r="D18" s="28"/>
      <c r="E18" s="21"/>
      <c r="F18" s="40" t="s">
        <v>72</v>
      </c>
      <c r="G18" s="37"/>
      <c r="H18" s="49" t="s">
        <v>33</v>
      </c>
      <c r="I18" s="40"/>
    </row>
    <row r="19" spans="1:9" ht="16.5" customHeight="1" x14ac:dyDescent="0.3">
      <c r="A19" s="64"/>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64"/>
      <c r="C20" s="21" t="s">
        <v>41</v>
      </c>
      <c r="D20" s="30" t="s">
        <v>4</v>
      </c>
      <c r="E20" s="37"/>
      <c r="F20" s="37"/>
      <c r="G20" s="37"/>
      <c r="H20" s="37"/>
      <c r="I20" s="40"/>
    </row>
    <row r="21" spans="1:9" ht="16.5" customHeight="1" x14ac:dyDescent="0.3">
      <c r="A21" s="64"/>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64"/>
      <c r="C22" s="40" t="s">
        <v>42</v>
      </c>
      <c r="D22" s="37"/>
      <c r="E22" s="37"/>
      <c r="F22" s="37"/>
      <c r="G22" s="37"/>
      <c r="H22" s="49" t="s">
        <v>33</v>
      </c>
      <c r="I22" s="40"/>
    </row>
    <row r="23" spans="1:9" ht="16.5" customHeight="1" x14ac:dyDescent="0.3">
      <c r="A23" s="64"/>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64"/>
      <c r="C24" s="40" t="s">
        <v>43</v>
      </c>
      <c r="D24" s="37"/>
      <c r="E24" s="37"/>
      <c r="F24" s="37"/>
      <c r="G24" s="37"/>
      <c r="H24" s="37"/>
      <c r="I24" s="40" t="s">
        <v>72</v>
      </c>
    </row>
    <row r="25" spans="1:9" ht="16.5" customHeight="1" x14ac:dyDescent="0.3">
      <c r="A25" s="64"/>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64"/>
      <c r="C26" s="40" t="s">
        <v>44</v>
      </c>
      <c r="D26" s="37"/>
      <c r="E26" s="37"/>
      <c r="F26" s="49" t="s">
        <v>33</v>
      </c>
      <c r="G26" s="49" t="s">
        <v>33</v>
      </c>
      <c r="H26" s="49" t="s">
        <v>33</v>
      </c>
      <c r="I26" s="42" t="s">
        <v>5</v>
      </c>
    </row>
    <row r="27" spans="1:9" ht="16.5" customHeight="1" x14ac:dyDescent="0.3">
      <c r="A27" s="64"/>
      <c r="C27" s="20">
        <f t="array" aca="1" ref="C27:D27" ca="1">Days+36+DATE(Calendar2Year,Calendar2MonthOption,1)-WEEKDAY(DATE(Calendar2Year,Calendar2MonthOption,1),WeekdayOption)</f>
        <v>44836</v>
      </c>
      <c r="D27" s="34">
        <f ca="1"/>
        <v>44837</v>
      </c>
      <c r="E27" s="57" t="s">
        <v>0</v>
      </c>
      <c r="F27" s="57"/>
      <c r="G27" s="57"/>
      <c r="H27" s="57"/>
      <c r="I27" s="67"/>
    </row>
    <row r="28" spans="1:9" ht="63.75" customHeight="1" x14ac:dyDescent="0.3">
      <c r="A28" s="64"/>
      <c r="C28" s="21"/>
      <c r="D28" s="21"/>
      <c r="E28" s="58" t="s">
        <v>28</v>
      </c>
      <c r="F28" s="58"/>
      <c r="G28" s="58"/>
      <c r="H28" s="58"/>
      <c r="I28" s="58"/>
    </row>
    <row r="29" spans="1:9" ht="54" customHeight="1" x14ac:dyDescent="0.3">
      <c r="A29" s="17" t="s">
        <v>20</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64" t="s">
        <v>80</v>
      </c>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64"/>
      <c r="C32" s="21"/>
      <c r="D32" s="21"/>
      <c r="E32" s="21"/>
      <c r="F32" s="21"/>
      <c r="G32" s="21"/>
      <c r="H32" s="21"/>
      <c r="I32" s="33"/>
    </row>
    <row r="33" spans="1:9" ht="16.5" customHeight="1" x14ac:dyDescent="0.3">
      <c r="A33" s="64"/>
      <c r="C33" s="39">
        <f t="array" aca="1" ref="C33:I33" ca="1">Days+8+DATE(Calendar3Year,Calendar3MonthOption,1)-WEEKDAY(DATE(Calendar3Year,Calendar3MonthOption,1),WeekdayOption)</f>
        <v>44836</v>
      </c>
      <c r="D33" s="35">
        <f ca="1"/>
        <v>44837</v>
      </c>
      <c r="E33" s="35">
        <f ca="1"/>
        <v>44838</v>
      </c>
      <c r="F33" s="47">
        <f ca="1"/>
        <v>44839</v>
      </c>
      <c r="G33" s="35">
        <f ca="1"/>
        <v>44840</v>
      </c>
      <c r="H33" s="35">
        <f ca="1"/>
        <v>44841</v>
      </c>
      <c r="I33" s="39">
        <f ca="1"/>
        <v>44842</v>
      </c>
    </row>
    <row r="34" spans="1:9" ht="56.25" customHeight="1" x14ac:dyDescent="0.3">
      <c r="A34" s="64"/>
      <c r="C34" s="40" t="s">
        <v>35</v>
      </c>
      <c r="D34" s="38" t="s">
        <v>74</v>
      </c>
      <c r="E34" s="36" t="s">
        <v>17</v>
      </c>
      <c r="F34" s="48" t="s">
        <v>15</v>
      </c>
      <c r="G34" s="38"/>
      <c r="H34" s="38"/>
      <c r="I34" s="40"/>
    </row>
    <row r="35" spans="1:9" ht="16.5" customHeight="1" x14ac:dyDescent="0.3">
      <c r="A35" s="64"/>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64"/>
      <c r="C36" s="40" t="s">
        <v>45</v>
      </c>
      <c r="D36" s="38"/>
      <c r="E36" s="38"/>
      <c r="F36" s="38"/>
      <c r="G36" s="38"/>
      <c r="H36" s="38"/>
      <c r="I36" s="40"/>
    </row>
    <row r="37" spans="1:9" ht="16.5" customHeight="1" x14ac:dyDescent="0.3">
      <c r="A37" s="64"/>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64"/>
      <c r="C38" s="40" t="s">
        <v>46</v>
      </c>
      <c r="D38" s="38"/>
      <c r="E38" s="38"/>
      <c r="F38" s="38"/>
      <c r="G38" s="38"/>
      <c r="H38" s="49" t="s">
        <v>33</v>
      </c>
      <c r="I38" s="40"/>
    </row>
    <row r="39" spans="1:9" ht="16.5" customHeight="1" x14ac:dyDescent="0.3">
      <c r="A39" s="64"/>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64"/>
      <c r="C40" s="40" t="s">
        <v>47</v>
      </c>
      <c r="D40" s="38"/>
      <c r="E40" s="38"/>
      <c r="F40" s="38"/>
      <c r="G40" s="38"/>
      <c r="H40" s="38"/>
      <c r="I40" s="43"/>
    </row>
    <row r="41" spans="1:9" ht="16.5" customHeight="1" x14ac:dyDescent="0.3">
      <c r="A41" s="64"/>
      <c r="C41" s="39">
        <f t="array" aca="1" ref="C41:D41" ca="1">Days+36+DATE(Calendar3Year,Calendar3MonthOption,1)-WEEKDAY(DATE(Calendar3Year,Calendar3MonthOption,1),WeekdayOption)</f>
        <v>44864</v>
      </c>
      <c r="D41" s="35">
        <f ca="1"/>
        <v>44865</v>
      </c>
      <c r="E41" s="68" t="s">
        <v>0</v>
      </c>
      <c r="F41" s="57"/>
      <c r="G41" s="57"/>
      <c r="H41" s="57"/>
      <c r="I41" s="67"/>
    </row>
    <row r="42" spans="1:9" ht="63.75" customHeight="1" x14ac:dyDescent="0.3">
      <c r="A42" s="64"/>
      <c r="C42" s="40" t="s">
        <v>48</v>
      </c>
      <c r="D42" s="38"/>
      <c r="E42" s="58" t="s">
        <v>27</v>
      </c>
      <c r="F42" s="58"/>
      <c r="G42" s="58"/>
      <c r="H42" s="58"/>
      <c r="I42" s="58"/>
    </row>
    <row r="43" spans="1:9" ht="54" customHeight="1" x14ac:dyDescent="0.3">
      <c r="A43" s="17" t="s">
        <v>20</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64" t="s">
        <v>81</v>
      </c>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64"/>
      <c r="C46" s="21" t="s">
        <v>48</v>
      </c>
      <c r="D46" s="40"/>
      <c r="E46" s="38"/>
      <c r="F46" s="38"/>
      <c r="G46" s="49" t="s">
        <v>33</v>
      </c>
      <c r="H46" s="49" t="s">
        <v>33</v>
      </c>
      <c r="I46" s="42" t="s">
        <v>6</v>
      </c>
    </row>
    <row r="47" spans="1:9" ht="16.5" customHeight="1" x14ac:dyDescent="0.3">
      <c r="A47" s="64"/>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64"/>
      <c r="C48" s="40" t="s">
        <v>36</v>
      </c>
      <c r="D48" s="37" t="s">
        <v>75</v>
      </c>
      <c r="E48" s="37"/>
      <c r="F48" s="37"/>
      <c r="G48" s="37"/>
      <c r="H48" s="37"/>
      <c r="I48" s="26"/>
    </row>
    <row r="49" spans="1:9" ht="16.5" customHeight="1" x14ac:dyDescent="0.3">
      <c r="A49" s="64"/>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64"/>
      <c r="C50" s="40" t="s">
        <v>49</v>
      </c>
      <c r="D50" s="37"/>
      <c r="E50" s="37"/>
      <c r="F50" s="37"/>
      <c r="G50" s="37"/>
      <c r="H50" s="49" t="s">
        <v>33</v>
      </c>
      <c r="I50" s="40"/>
    </row>
    <row r="51" spans="1:9" ht="16.5" customHeight="1" x14ac:dyDescent="0.3">
      <c r="A51" s="64"/>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64"/>
      <c r="C52" s="21"/>
      <c r="D52" s="59" t="s">
        <v>71</v>
      </c>
      <c r="E52" s="60"/>
      <c r="F52" s="60"/>
      <c r="G52" s="61"/>
      <c r="H52" s="62"/>
      <c r="I52" s="23"/>
    </row>
    <row r="53" spans="1:9" ht="16.5" customHeight="1" x14ac:dyDescent="0.3">
      <c r="A53" s="64"/>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64"/>
      <c r="C54" s="40" t="s">
        <v>50</v>
      </c>
      <c r="D54" s="37"/>
      <c r="E54" s="37"/>
      <c r="F54" s="37"/>
      <c r="G54" s="21"/>
      <c r="H54" s="21"/>
      <c r="I54" s="24"/>
    </row>
    <row r="55" spans="1:9" ht="16.5" customHeight="1" x14ac:dyDescent="0.3">
      <c r="A55" s="64"/>
      <c r="C55" s="20">
        <f t="array" aca="1" ref="C55:D55" ca="1">Days+36+DATE(Calendar4Year,Calendar4MonthOption,1)-WEEKDAY(DATE(Calendar4Year,Calendar4MonthOption,1),WeekdayOption)</f>
        <v>44899</v>
      </c>
      <c r="D55" s="34">
        <f ca="1"/>
        <v>44900</v>
      </c>
      <c r="E55" s="57" t="s">
        <v>0</v>
      </c>
      <c r="F55" s="57"/>
      <c r="G55" s="56"/>
      <c r="H55" s="56"/>
      <c r="I55" s="56"/>
    </row>
    <row r="56" spans="1:9" ht="63.75" customHeight="1" x14ac:dyDescent="0.3">
      <c r="A56" s="64"/>
      <c r="C56" s="21"/>
      <c r="D56" s="21"/>
      <c r="E56" s="58" t="s">
        <v>26</v>
      </c>
      <c r="F56" s="58"/>
      <c r="G56" s="58"/>
      <c r="H56" s="58"/>
      <c r="I56" s="58"/>
    </row>
    <row r="57" spans="1:9" ht="54" customHeight="1" x14ac:dyDescent="0.3">
      <c r="A57" s="17" t="s">
        <v>20</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64" t="s">
        <v>81</v>
      </c>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64"/>
      <c r="C60" s="21" t="s">
        <v>50</v>
      </c>
      <c r="D60" s="21"/>
      <c r="E60" s="21"/>
      <c r="F60" s="40"/>
      <c r="G60" s="37"/>
      <c r="H60" s="37"/>
      <c r="I60" s="40"/>
    </row>
    <row r="61" spans="1:9" ht="16.5" customHeight="1" x14ac:dyDescent="0.3">
      <c r="A61" s="64"/>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64"/>
      <c r="C62" s="40" t="s">
        <v>51</v>
      </c>
      <c r="D62" s="37"/>
      <c r="E62" s="37"/>
      <c r="F62" s="37"/>
      <c r="G62" s="37"/>
      <c r="H62" s="49" t="s">
        <v>33</v>
      </c>
      <c r="I62" s="40"/>
    </row>
    <row r="63" spans="1:9" ht="16.5" customHeight="1" x14ac:dyDescent="0.3">
      <c r="A63" s="64"/>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64"/>
      <c r="C64" s="40" t="s">
        <v>52</v>
      </c>
      <c r="D64" s="37"/>
      <c r="E64" s="37"/>
      <c r="F64" s="37"/>
      <c r="G64" s="37"/>
      <c r="H64" s="37"/>
      <c r="I64" s="40"/>
    </row>
    <row r="65" spans="1:9" ht="16.5" customHeight="1" x14ac:dyDescent="0.3">
      <c r="A65" s="64"/>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64"/>
      <c r="C66" s="40" t="s">
        <v>53</v>
      </c>
      <c r="D66" s="49" t="s">
        <v>33</v>
      </c>
      <c r="E66" s="49" t="s">
        <v>33</v>
      </c>
      <c r="F66" s="49" t="s">
        <v>33</v>
      </c>
      <c r="G66" s="42" t="s">
        <v>19</v>
      </c>
      <c r="H66" s="29" t="s">
        <v>9</v>
      </c>
      <c r="I66" s="24"/>
    </row>
    <row r="67" spans="1:9" ht="16.5" customHeight="1" x14ac:dyDescent="0.3">
      <c r="A67" s="64"/>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64"/>
      <c r="C68" s="21"/>
      <c r="D68" s="59" t="s">
        <v>9</v>
      </c>
      <c r="E68" s="60"/>
      <c r="F68" s="60"/>
      <c r="G68" s="60"/>
      <c r="H68" s="63"/>
      <c r="I68" s="24"/>
    </row>
    <row r="69" spans="1:9" ht="16.5" customHeight="1" x14ac:dyDescent="0.3">
      <c r="A69" s="64"/>
      <c r="C69" s="20">
        <f t="array" aca="1" ref="C69:D69" ca="1">Days+36+DATE(Calendar5Year,Calendar5MonthOption,1)-WEEKDAY(DATE(Calendar5Year,Calendar5MonthOption,1),WeekdayOption)</f>
        <v>44927</v>
      </c>
      <c r="D69" s="20">
        <f ca="1"/>
        <v>44928</v>
      </c>
      <c r="E69" s="56" t="s">
        <v>0</v>
      </c>
      <c r="F69" s="56"/>
      <c r="G69" s="56"/>
      <c r="H69" s="56"/>
      <c r="I69" s="56"/>
    </row>
    <row r="70" spans="1:9" ht="63.75" customHeight="1" x14ac:dyDescent="0.3">
      <c r="A70" s="64"/>
      <c r="C70" s="21"/>
      <c r="D70" s="31"/>
      <c r="E70" s="58" t="s">
        <v>24</v>
      </c>
      <c r="F70" s="58"/>
      <c r="G70" s="58"/>
      <c r="H70" s="58"/>
      <c r="I70" s="58"/>
    </row>
    <row r="71" spans="1:9" ht="54" customHeight="1" x14ac:dyDescent="0.3">
      <c r="A71" s="17" t="s">
        <v>20</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64" t="s">
        <v>82</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64"/>
      <c r="C74" s="21"/>
      <c r="D74" s="59" t="s">
        <v>9</v>
      </c>
      <c r="E74" s="60"/>
      <c r="F74" s="60"/>
      <c r="G74" s="16" t="s">
        <v>16</v>
      </c>
      <c r="H74" s="16" t="s">
        <v>17</v>
      </c>
      <c r="I74" s="23"/>
    </row>
    <row r="75" spans="1:9" ht="16.5" customHeight="1" x14ac:dyDescent="0.3">
      <c r="A75" s="64"/>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64"/>
      <c r="C76" s="40" t="s">
        <v>37</v>
      </c>
      <c r="D76" s="38" t="s">
        <v>76</v>
      </c>
      <c r="E76" s="38"/>
      <c r="F76" s="38"/>
      <c r="G76" s="38"/>
      <c r="H76" s="49" t="s">
        <v>33</v>
      </c>
      <c r="I76" s="40"/>
    </row>
    <row r="77" spans="1:9" ht="16.5" customHeight="1" x14ac:dyDescent="0.3">
      <c r="A77" s="64"/>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64"/>
      <c r="C78" s="21" t="s">
        <v>54</v>
      </c>
      <c r="D78" s="30" t="s">
        <v>10</v>
      </c>
      <c r="E78" s="38"/>
      <c r="F78" s="38"/>
      <c r="G78" s="38"/>
      <c r="H78" s="38"/>
      <c r="I78" s="40"/>
    </row>
    <row r="79" spans="1:9" ht="16.5" customHeight="1" x14ac:dyDescent="0.3">
      <c r="A79" s="64"/>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64"/>
      <c r="C80" s="40" t="s">
        <v>55</v>
      </c>
      <c r="D80" s="38"/>
      <c r="E80" s="38"/>
      <c r="F80" s="38"/>
      <c r="G80" s="38"/>
      <c r="H80" s="49" t="s">
        <v>33</v>
      </c>
      <c r="I80" s="40"/>
    </row>
    <row r="81" spans="1:9" ht="16.5" customHeight="1" x14ac:dyDescent="0.3">
      <c r="A81" s="64"/>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64"/>
      <c r="C82" s="40" t="s">
        <v>56</v>
      </c>
      <c r="D82" s="38"/>
      <c r="E82" s="38"/>
      <c r="F82" s="21"/>
      <c r="G82" s="21"/>
      <c r="H82" s="21"/>
      <c r="I82" s="23"/>
    </row>
    <row r="83" spans="1:9" ht="16.5" customHeight="1" x14ac:dyDescent="0.3">
      <c r="A83" s="64"/>
      <c r="C83" s="20">
        <f t="array" aca="1" ref="C83:D83" ca="1">Days+36+DATE(Calendar6Year,Calendar6MonthOption,1)-WEEKDAY(DATE(Calendar6Year,Calendar6MonthOption,1),WeekdayOption)</f>
        <v>44962</v>
      </c>
      <c r="D83" s="34">
        <f ca="1"/>
        <v>44963</v>
      </c>
      <c r="E83" s="57" t="s">
        <v>0</v>
      </c>
      <c r="F83" s="56"/>
      <c r="G83" s="56"/>
      <c r="H83" s="56"/>
      <c r="I83" s="56"/>
    </row>
    <row r="84" spans="1:9" ht="63.75" customHeight="1" x14ac:dyDescent="0.3">
      <c r="A84" s="64"/>
      <c r="C84" s="21"/>
      <c r="D84" s="21"/>
      <c r="E84" s="69" t="s">
        <v>25</v>
      </c>
      <c r="F84" s="69"/>
      <c r="G84" s="69"/>
      <c r="H84" s="69"/>
      <c r="I84" s="69"/>
    </row>
    <row r="85" spans="1:9" ht="54" customHeight="1" x14ac:dyDescent="0.3">
      <c r="A85" s="17" t="s">
        <v>20</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64" t="s">
        <v>82</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64"/>
      <c r="C88" s="21" t="s">
        <v>56</v>
      </c>
      <c r="D88" s="21"/>
      <c r="E88" s="40"/>
      <c r="F88" s="38" t="s">
        <v>72</v>
      </c>
      <c r="G88" s="38"/>
      <c r="H88" s="38"/>
      <c r="I88" s="40"/>
    </row>
    <row r="89" spans="1:9" ht="16.5" customHeight="1" x14ac:dyDescent="0.3">
      <c r="A89" s="64"/>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64"/>
      <c r="C90" s="40" t="s">
        <v>57</v>
      </c>
      <c r="D90" s="38"/>
      <c r="E90" s="38"/>
      <c r="F90" s="38"/>
      <c r="G90" s="49" t="s">
        <v>33</v>
      </c>
      <c r="H90" s="49" t="s">
        <v>33</v>
      </c>
      <c r="I90" s="40"/>
    </row>
    <row r="91" spans="1:9" ht="16.5" customHeight="1" x14ac:dyDescent="0.3">
      <c r="A91" s="64"/>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64"/>
      <c r="C92" s="40" t="s">
        <v>58</v>
      </c>
      <c r="D92" s="38"/>
      <c r="E92" s="38"/>
      <c r="F92" s="38"/>
      <c r="G92" s="38"/>
      <c r="H92" s="38"/>
      <c r="I92" s="40"/>
    </row>
    <row r="93" spans="1:9" ht="16.5" customHeight="1" x14ac:dyDescent="0.3">
      <c r="A93" s="64"/>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64"/>
      <c r="C94" s="40" t="s">
        <v>59</v>
      </c>
      <c r="D94" s="36" t="s">
        <v>17</v>
      </c>
      <c r="E94" s="38"/>
      <c r="F94" s="38"/>
      <c r="G94" s="49" t="s">
        <v>33</v>
      </c>
      <c r="H94" s="49" t="s">
        <v>33</v>
      </c>
      <c r="I94" s="42" t="s">
        <v>7</v>
      </c>
    </row>
    <row r="95" spans="1:9" ht="16.5" customHeight="1" x14ac:dyDescent="0.3">
      <c r="A95" s="64"/>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64"/>
      <c r="C96" s="40" t="s">
        <v>38</v>
      </c>
      <c r="D96" s="37" t="s">
        <v>77</v>
      </c>
      <c r="E96" s="37"/>
      <c r="F96" s="43"/>
      <c r="G96" s="24"/>
      <c r="H96" s="24"/>
      <c r="I96" s="24"/>
    </row>
    <row r="97" spans="1:9" ht="16.5" customHeight="1" x14ac:dyDescent="0.3">
      <c r="A97" s="64"/>
      <c r="C97" s="20">
        <f t="array" aca="1" ref="C97:D97" ca="1">Days+36+DATE(Calendar7Year,Calendar7MonthOption,1)-WEEKDAY(DATE(Calendar7Year,Calendar7MonthOption,1),WeekdayOption)</f>
        <v>44990</v>
      </c>
      <c r="D97" s="34">
        <f ca="1"/>
        <v>44991</v>
      </c>
      <c r="E97" s="57" t="s">
        <v>0</v>
      </c>
      <c r="F97" s="56"/>
      <c r="G97" s="56"/>
      <c r="H97" s="56"/>
      <c r="I97" s="56"/>
    </row>
    <row r="98" spans="1:9" ht="63.75" customHeight="1" x14ac:dyDescent="0.3">
      <c r="A98" s="64"/>
      <c r="C98" s="21"/>
      <c r="D98" s="32"/>
      <c r="E98" s="58" t="s">
        <v>29</v>
      </c>
      <c r="F98" s="58"/>
      <c r="G98" s="58"/>
      <c r="H98" s="58"/>
      <c r="I98" s="58"/>
    </row>
    <row r="99" spans="1:9" ht="54" customHeight="1" x14ac:dyDescent="0.3">
      <c r="A99" s="17" t="s">
        <v>20</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64" t="s">
        <v>83</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64"/>
      <c r="C102" s="21" t="s">
        <v>38</v>
      </c>
      <c r="D102" s="51"/>
      <c r="E102" s="40"/>
      <c r="F102" s="37"/>
      <c r="G102" s="37"/>
      <c r="H102" s="37"/>
      <c r="I102" s="40"/>
    </row>
    <row r="103" spans="1:9" ht="16.5" customHeight="1" x14ac:dyDescent="0.3">
      <c r="A103" s="64"/>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64"/>
      <c r="C104" s="40" t="s">
        <v>60</v>
      </c>
      <c r="D104" s="37"/>
      <c r="E104" s="37"/>
      <c r="F104" s="37"/>
      <c r="G104" s="37"/>
      <c r="H104" s="49" t="s">
        <v>33</v>
      </c>
      <c r="I104" s="40"/>
    </row>
    <row r="105" spans="1:9" ht="16.5" customHeight="1" x14ac:dyDescent="0.3">
      <c r="A105" s="64"/>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64"/>
      <c r="C106" s="21"/>
      <c r="D106" s="59" t="s">
        <v>11</v>
      </c>
      <c r="E106" s="60"/>
      <c r="F106" s="60"/>
      <c r="G106" s="60"/>
      <c r="H106" s="63"/>
      <c r="I106" s="23"/>
    </row>
    <row r="107" spans="1:9" ht="16.5" customHeight="1" x14ac:dyDescent="0.3">
      <c r="A107" s="64"/>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64"/>
      <c r="C108" s="40" t="s">
        <v>61</v>
      </c>
      <c r="D108" s="37"/>
      <c r="E108" s="37"/>
      <c r="F108" s="37"/>
      <c r="G108" s="37"/>
      <c r="H108" s="49" t="s">
        <v>33</v>
      </c>
      <c r="I108" s="40"/>
    </row>
    <row r="109" spans="1:9" ht="16.5" customHeight="1" x14ac:dyDescent="0.3">
      <c r="A109" s="64"/>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64"/>
      <c r="C110" s="40" t="s">
        <v>62</v>
      </c>
      <c r="D110" s="37"/>
      <c r="E110" s="37"/>
      <c r="F110" s="37"/>
      <c r="G110" s="37"/>
      <c r="H110" s="3" t="s">
        <v>14</v>
      </c>
      <c r="I110" s="24"/>
    </row>
    <row r="111" spans="1:9" ht="16.5" customHeight="1" x14ac:dyDescent="0.3">
      <c r="A111" s="64"/>
      <c r="C111" s="20">
        <f t="array" aca="1" ref="C111:D111" ca="1">Days+36+DATE(Calendar8Year,Calendar8MonthOption,1)-WEEKDAY(DATE(Calendar8Year,Calendar8MonthOption,1),WeekdayOption)</f>
        <v>45018</v>
      </c>
      <c r="D111" s="34">
        <f ca="1"/>
        <v>45019</v>
      </c>
      <c r="E111" s="57" t="s">
        <v>0</v>
      </c>
      <c r="F111" s="57"/>
      <c r="G111" s="57"/>
      <c r="H111" s="56"/>
      <c r="I111" s="56"/>
    </row>
    <row r="112" spans="1:9" ht="63.75" customHeight="1" x14ac:dyDescent="0.3">
      <c r="A112" s="64"/>
      <c r="C112" s="21"/>
      <c r="D112" s="32"/>
      <c r="E112" s="58" t="s">
        <v>23</v>
      </c>
      <c r="F112" s="58"/>
      <c r="G112" s="58"/>
      <c r="H112" s="58"/>
      <c r="I112" s="58"/>
    </row>
    <row r="113" spans="1:9" ht="54" customHeight="1" x14ac:dyDescent="0.3">
      <c r="A113" s="17" t="s">
        <v>20</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64" t="s">
        <v>84</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64"/>
      <c r="C116" s="21"/>
      <c r="D116" s="21"/>
      <c r="E116" s="21"/>
      <c r="F116" s="21"/>
      <c r="G116" s="21"/>
      <c r="H116" s="26"/>
      <c r="I116" s="23"/>
    </row>
    <row r="117" spans="1:9" ht="16.5" customHeight="1" x14ac:dyDescent="0.3">
      <c r="A117" s="64"/>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64"/>
      <c r="C118" s="40" t="s">
        <v>63</v>
      </c>
      <c r="D118" s="37"/>
      <c r="E118" s="37"/>
      <c r="F118" s="37"/>
      <c r="G118" s="49" t="s">
        <v>33</v>
      </c>
      <c r="H118" s="25" t="s">
        <v>12</v>
      </c>
      <c r="I118" s="23"/>
    </row>
    <row r="119" spans="1:9" ht="16.5" customHeight="1" x14ac:dyDescent="0.3">
      <c r="A119" s="64"/>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64"/>
      <c r="C120" s="40" t="s">
        <v>64</v>
      </c>
      <c r="D120" s="37"/>
      <c r="E120" s="37"/>
      <c r="F120" s="37"/>
      <c r="G120" s="49" t="s">
        <v>33</v>
      </c>
      <c r="H120" s="49" t="s">
        <v>33</v>
      </c>
      <c r="I120" s="15" t="s">
        <v>8</v>
      </c>
    </row>
    <row r="121" spans="1:9" ht="16.5" customHeight="1" x14ac:dyDescent="0.3">
      <c r="A121" s="64"/>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64"/>
      <c r="C122" s="40" t="s">
        <v>39</v>
      </c>
      <c r="D122" s="38" t="s">
        <v>78</v>
      </c>
      <c r="E122" s="38"/>
      <c r="F122" s="38"/>
      <c r="G122" s="38"/>
      <c r="H122" s="3" t="s">
        <v>12</v>
      </c>
      <c r="I122" s="33"/>
    </row>
    <row r="123" spans="1:9" ht="16.5" customHeight="1" x14ac:dyDescent="0.3">
      <c r="A123" s="64"/>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64"/>
      <c r="C124" s="40" t="s">
        <v>65</v>
      </c>
      <c r="D124" s="38"/>
      <c r="E124" s="38"/>
      <c r="F124" s="38"/>
      <c r="G124" s="38"/>
      <c r="H124" s="49" t="s">
        <v>33</v>
      </c>
      <c r="I124" s="23"/>
    </row>
    <row r="125" spans="1:9" ht="16.5" customHeight="1" x14ac:dyDescent="0.3">
      <c r="A125" s="64"/>
      <c r="C125" s="20">
        <f t="array" aca="1" ref="C125:D125" ca="1">Days+36+DATE(Calendar9Year,Calendar9MonthOption,1)-WEEKDAY(DATE(Calendar9Year,Calendar9MonthOption,1),WeekdayOption)</f>
        <v>45046</v>
      </c>
      <c r="D125" s="34">
        <f ca="1"/>
        <v>45047</v>
      </c>
      <c r="E125" s="57" t="s">
        <v>0</v>
      </c>
      <c r="F125" s="57"/>
      <c r="G125" s="57"/>
      <c r="H125" s="57"/>
      <c r="I125" s="56"/>
    </row>
    <row r="126" spans="1:9" ht="63.75" customHeight="1" x14ac:dyDescent="0.3">
      <c r="A126" s="64"/>
      <c r="C126" s="21"/>
      <c r="D126" s="21"/>
      <c r="E126" s="58" t="s">
        <v>30</v>
      </c>
      <c r="F126" s="58"/>
      <c r="G126" s="58"/>
      <c r="H126" s="58"/>
      <c r="I126" s="58"/>
    </row>
    <row r="127" spans="1:9" ht="54" customHeight="1" x14ac:dyDescent="0.3">
      <c r="A127" s="17" t="s">
        <v>20</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64" t="s">
        <v>85</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64"/>
      <c r="C130" s="40" t="s">
        <v>66</v>
      </c>
      <c r="D130" s="38"/>
      <c r="E130" s="38"/>
      <c r="F130" s="38"/>
      <c r="G130" s="38"/>
      <c r="H130" s="38"/>
      <c r="I130" s="40"/>
    </row>
    <row r="131" spans="1:9" ht="16.5" customHeight="1" x14ac:dyDescent="0.3">
      <c r="A131" s="64"/>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64"/>
      <c r="C132" s="40" t="s">
        <v>67</v>
      </c>
      <c r="D132" s="38"/>
      <c r="E132" s="38"/>
      <c r="F132" s="38"/>
      <c r="G132" s="38"/>
      <c r="H132" s="49" t="s">
        <v>33</v>
      </c>
      <c r="I132" s="40"/>
    </row>
    <row r="133" spans="1:9" ht="16.5" customHeight="1" x14ac:dyDescent="0.3">
      <c r="A133" s="64"/>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64"/>
      <c r="C134" s="40" t="s">
        <v>68</v>
      </c>
      <c r="D134" s="38"/>
      <c r="E134" s="38"/>
      <c r="F134" s="38"/>
      <c r="G134" s="38"/>
      <c r="H134" s="38"/>
      <c r="I134" s="40"/>
    </row>
    <row r="135" spans="1:9" ht="16.5" customHeight="1" x14ac:dyDescent="0.3">
      <c r="A135" s="64"/>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64"/>
      <c r="C136" s="40" t="s">
        <v>69</v>
      </c>
      <c r="D136" s="38"/>
      <c r="E136" s="38"/>
      <c r="F136" s="38"/>
      <c r="G136" s="49" t="s">
        <v>33</v>
      </c>
      <c r="H136" s="49" t="s">
        <v>33</v>
      </c>
      <c r="I136" s="40"/>
    </row>
    <row r="137" spans="1:9" ht="16.5" customHeight="1" x14ac:dyDescent="0.3">
      <c r="A137" s="64"/>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64"/>
      <c r="C138" s="21" t="s">
        <v>70</v>
      </c>
      <c r="D138" s="30" t="s">
        <v>13</v>
      </c>
      <c r="E138" s="49" t="s">
        <v>33</v>
      </c>
      <c r="F138" s="49" t="s">
        <v>33</v>
      </c>
      <c r="G138" s="42" t="s">
        <v>31</v>
      </c>
      <c r="H138" s="21"/>
      <c r="I138" s="23"/>
    </row>
    <row r="139" spans="1:9" ht="16.5" customHeight="1" x14ac:dyDescent="0.3">
      <c r="A139" s="64"/>
      <c r="C139" s="20">
        <f t="array" aca="1" ref="C139:D139" ca="1">Days+36+DATE(Calendar10Year,Calendar10MonthOption,1)-WEEKDAY(DATE(Calendar10Year,Calendar10MonthOption,1),WeekdayOption)</f>
        <v>45081</v>
      </c>
      <c r="D139" s="20">
        <f ca="1"/>
        <v>45082</v>
      </c>
      <c r="E139" s="57" t="s">
        <v>0</v>
      </c>
      <c r="F139" s="57"/>
      <c r="G139" s="56"/>
      <c r="H139" s="56"/>
      <c r="I139" s="56"/>
    </row>
    <row r="140" spans="1:9" ht="63.75" customHeight="1" x14ac:dyDescent="0.3">
      <c r="A140" s="64"/>
      <c r="C140" s="21"/>
      <c r="D140" s="31"/>
      <c r="E140" s="58" t="s">
        <v>22</v>
      </c>
      <c r="F140" s="58"/>
      <c r="G140" s="58"/>
      <c r="H140" s="58"/>
      <c r="I140" s="58"/>
    </row>
    <row r="141" spans="1:9" ht="54" customHeight="1" x14ac:dyDescent="0.3">
      <c r="A141" s="17" t="s">
        <v>20</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64"/>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64"/>
      <c r="C144" s="21" t="s">
        <v>70</v>
      </c>
      <c r="D144" s="21"/>
      <c r="E144" s="21"/>
      <c r="F144" s="40"/>
      <c r="G144" s="36" t="s">
        <v>16</v>
      </c>
      <c r="H144" s="21"/>
      <c r="I144" s="23"/>
    </row>
    <row r="145" spans="1:9" ht="16.5" customHeight="1" x14ac:dyDescent="0.3">
      <c r="A145" s="64"/>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64"/>
      <c r="C146" s="21"/>
      <c r="D146" s="52"/>
      <c r="E146" s="53"/>
      <c r="F146" s="54"/>
      <c r="G146" s="55"/>
      <c r="H146" s="21"/>
      <c r="I146" s="26"/>
    </row>
    <row r="147" spans="1:9" ht="16.5" customHeight="1" x14ac:dyDescent="0.3">
      <c r="A147" s="64"/>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64"/>
      <c r="C148" s="21"/>
      <c r="D148" s="21"/>
      <c r="E148" s="21"/>
      <c r="F148" s="21"/>
      <c r="G148" s="21"/>
      <c r="H148" s="21"/>
      <c r="I148" s="23"/>
    </row>
    <row r="149" spans="1:9" ht="16.5" customHeight="1" x14ac:dyDescent="0.3">
      <c r="A149" s="64"/>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64"/>
      <c r="C150" s="21"/>
      <c r="D150" s="21"/>
      <c r="E150" s="21"/>
      <c r="F150" s="21"/>
      <c r="G150" s="21"/>
      <c r="H150" s="21"/>
      <c r="I150" s="23"/>
    </row>
    <row r="151" spans="1:9" ht="16.5" customHeight="1" x14ac:dyDescent="0.3">
      <c r="A151" s="64"/>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64"/>
      <c r="C152" s="21"/>
      <c r="D152" s="21"/>
      <c r="E152" s="21"/>
      <c r="F152" s="21"/>
      <c r="G152" s="21"/>
      <c r="H152" s="21"/>
      <c r="I152" s="24"/>
    </row>
    <row r="153" spans="1:9" ht="16.5" customHeight="1" x14ac:dyDescent="0.3">
      <c r="A153" s="64"/>
      <c r="C153" s="20">
        <f t="array" aca="1" ref="C153:D153" ca="1">Days+36+DATE(Calendar11Year,Calendar11MonthOption,1)-WEEKDAY(DATE(Calendar11Year,Calendar11MonthOption,1),WeekdayOption)</f>
        <v>45109</v>
      </c>
      <c r="D153" s="20">
        <f ca="1"/>
        <v>45110</v>
      </c>
      <c r="E153" s="56" t="s">
        <v>0</v>
      </c>
      <c r="F153" s="56"/>
      <c r="G153" s="56"/>
      <c r="H153" s="56"/>
      <c r="I153" s="56"/>
    </row>
    <row r="154" spans="1:9" ht="63.75" customHeight="1" x14ac:dyDescent="0.3">
      <c r="A154" s="64"/>
      <c r="C154" s="21"/>
      <c r="D154" s="21"/>
      <c r="E154" s="58" t="s">
        <v>21</v>
      </c>
      <c r="F154" s="58"/>
      <c r="G154" s="58"/>
      <c r="H154" s="58"/>
      <c r="I154" s="58"/>
    </row>
  </sheetData>
  <mergeCells count="39">
    <mergeCell ref="D6:H6"/>
    <mergeCell ref="A115:A126"/>
    <mergeCell ref="E126:I126"/>
    <mergeCell ref="E111:I111"/>
    <mergeCell ref="E125:I125"/>
    <mergeCell ref="E98:I98"/>
    <mergeCell ref="E112:I112"/>
    <mergeCell ref="E8:H8"/>
    <mergeCell ref="A129:A140"/>
    <mergeCell ref="A45:A56"/>
    <mergeCell ref="A59:A70"/>
    <mergeCell ref="A73:A84"/>
    <mergeCell ref="A87:A98"/>
    <mergeCell ref="A101:A112"/>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E153:I153"/>
    <mergeCell ref="E139:I139"/>
    <mergeCell ref="E140:I140"/>
    <mergeCell ref="E97:I97"/>
    <mergeCell ref="D52:H52"/>
    <mergeCell ref="E83:I83"/>
    <mergeCell ref="D68:H68"/>
    <mergeCell ref="D106:H106"/>
    <mergeCell ref="D74:F74"/>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Languages Other Than English - Modern Languages - Level II (HS)</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846B8B-719A-4CDB-874A-08D0B722F942}"/>
</file>

<file path=customXml/itemProps2.xml><?xml version="1.0" encoding="utf-8"?>
<ds:datastoreItem xmlns:ds="http://schemas.openxmlformats.org/officeDocument/2006/customXml" ds:itemID="{8352858B-CE72-4E5B-B895-2C5175ED789B}">
  <ds:schemaRefs>
    <ds:schemaRef ds:uri="http://schemas.microsoft.com/sharepoint/v3/contenttype/forms"/>
  </ds:schemaRefs>
</ds:datastoreItem>
</file>

<file path=customXml/itemProps3.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FrunzaTanca, Elena "Gabi"</dc:creator>
  <cp:lastModifiedBy>FrunzaTanca, Elena "Gabi"</cp:lastModifiedBy>
  <cp:lastPrinted>2022-05-10T18:40:30Z</cp:lastPrinted>
  <dcterms:created xsi:type="dcterms:W3CDTF">2016-07-26T15:53:57Z</dcterms:created>
  <dcterms:modified xsi:type="dcterms:W3CDTF">2022-05-10T18:43:02Z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