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264" documentId="8_{147A2D64-AC02-4AE5-B960-F486D7907B10}" xr6:coauthVersionLast="47" xr6:coauthVersionMax="47" xr10:uidLastSave="{C454167B-E307-4549-969E-5B24E3EA4166}"/>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<sst xmlns="http://schemas.openxmlformats.org/spreadsheetml/2006/main" count="176" uniqueCount="94">
  <si>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</si>
  <si>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</si>
  <si>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</si>
  <si>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</si>
  <si>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</si>
  <si>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</si>
  <si>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</si>
  <si>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</si>
  <si>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</si>
  <si>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</si>
  <si>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</si>
  <si>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</si>
  <si>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</si>
  <si>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</si>
  <si>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</si>
  <si>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</si>
  <si>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</si>
  <si>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</si>
  <si>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</si>
  <si>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</si>
  <si>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</si>
  <si>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</si>
  <si>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</si>
  <si>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</si>
  <si>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</si>
  <si>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</si>
  <si>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</si>
  <si>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</si>
  <si>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</si>
  <si>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</si>
  <si>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</si>
  <si>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</si>
  <si>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</si>
  <si>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</si>
  <si>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</si>
  <si>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</si>
  <si>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</si>
  <si>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</si>
  <si>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</si>
  <si>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</si>
  <si>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</si>
  <si>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</si>
  <si>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</si>
  <si>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</si>
  <si>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</si>
  <si>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</si>
  <si>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</si>
  <si>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</si>
  <si>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</si>
  <si>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</si>
  <si>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</si>
  <si>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</si>
  <si>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</si>
  <si>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</si>
  <si>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</si>
  <si>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</si>
  <si>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</si>
  <si>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</si>
  <si>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</si>
  <si>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</si>
  <si>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</si>
  <si>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</si>
  <si>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</si>
  <si>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</si>
  <si>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</si>
  <si>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</si>
  <si>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</si>
  <si>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</si>
  <si>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</si>
  <si>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</si>
  <si>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</si>
  <si>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</si>
  <si>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0"/>
        <rFont val="Arial"/>
        <family val="2"/>
        <scheme val="major"/>
      </rPr>
      <t>Unit 1 – The Gilded Age</t>
    </r>
    <r>
      <rPr>
        <sz val="10"/>
        <rFont val="Arial"/>
        <family val="2"/>
        <scheme val="major"/>
      </rPr>
      <t xml:space="preserve">
This three-part unit explores the impact of westward expansion, industrialization, immigration, technology, and urbanization on Native Americans, workers, immigrants, and big business during the Gilded Age of the late 19th century. 
</t>
    </r>
  </si>
  <si>
    <r>
      <rPr>
        <b/>
        <sz val="11"/>
        <color theme="1"/>
        <rFont val="Arial"/>
        <family val="2"/>
        <scheme val="major"/>
      </rPr>
      <t xml:space="preserve">Unit 3
</t>
    </r>
    <r>
      <rPr>
        <sz val="11"/>
        <color theme="1"/>
        <rFont val="Arial"/>
        <family val="2"/>
        <scheme val="major"/>
      </rPr>
      <t>(5 90-min. or 10 45-min. class periods)</t>
    </r>
  </si>
  <si>
    <r>
      <rPr>
        <b/>
        <sz val="11"/>
        <color theme="1"/>
        <rFont val="Arial"/>
        <family val="2"/>
        <scheme val="major"/>
      </rPr>
      <t>Unit 2</t>
    </r>
    <r>
      <rPr>
        <sz val="11"/>
        <color theme="1"/>
        <rFont val="Arial"/>
        <family val="2"/>
        <scheme val="major"/>
      </rPr>
      <t xml:space="preserve">
(5 90-min. or 10 45-min. class periods)</t>
    </r>
  </si>
  <si>
    <r>
      <rPr>
        <b/>
        <sz val="11"/>
        <color theme="1"/>
        <rFont val="Arial"/>
        <family val="2"/>
        <scheme val="major"/>
      </rPr>
      <t xml:space="preserve">Unit 1
</t>
    </r>
    <r>
      <rPr>
        <sz val="11"/>
        <color theme="1"/>
        <rFont val="Arial"/>
        <family val="2"/>
        <scheme val="major"/>
      </rPr>
      <t>(6 90-min. or 12 45-min. class periods)</t>
    </r>
  </si>
  <si>
    <r>
      <rPr>
        <b/>
        <sz val="11"/>
        <color theme="1"/>
        <rFont val="Arial"/>
        <family val="2"/>
        <scheme val="major"/>
      </rPr>
      <t>Unit 4</t>
    </r>
    <r>
      <rPr>
        <sz val="11"/>
        <color theme="1"/>
        <rFont val="Arial"/>
        <family val="2"/>
        <scheme val="major"/>
      </rPr>
      <t xml:space="preserve">
(5 90-min. or 10 45-min. class periods)</t>
    </r>
  </si>
  <si>
    <r>
      <rPr>
        <b/>
        <sz val="11"/>
        <color theme="1"/>
        <rFont val="Arial"/>
        <family val="2"/>
        <scheme val="major"/>
      </rPr>
      <t xml:space="preserve">Unit 5
</t>
    </r>
    <r>
      <rPr>
        <sz val="11"/>
        <color theme="1"/>
        <rFont val="Arial"/>
        <family val="2"/>
        <scheme val="major"/>
      </rPr>
      <t>(8 90-min. or 16 45-min. class periods)</t>
    </r>
  </si>
  <si>
    <r>
      <rPr>
        <b/>
        <sz val="10"/>
        <rFont val="Arial"/>
        <family val="2"/>
        <scheme val="major"/>
      </rPr>
      <t>Unit 5 – Rise of Dictators and World War II</t>
    </r>
    <r>
      <rPr>
        <sz val="10"/>
        <rFont val="Arial"/>
        <family val="2"/>
        <scheme val="major"/>
      </rPr>
      <t xml:space="preserve">
This three-part unit examines the rise of totalitarian governments and the involvement of the United States in World War II.</t>
    </r>
  </si>
  <si>
    <r>
      <rPr>
        <b/>
        <sz val="10"/>
        <rFont val="Arial"/>
        <family val="2"/>
        <scheme val="major"/>
      </rPr>
      <t>Unit 6 – Cold War</t>
    </r>
    <r>
      <rPr>
        <sz val="10"/>
        <rFont val="Arial"/>
        <family val="2"/>
        <scheme val="major"/>
      </rPr>
      <t xml:space="preserve">
This three-part unit addresses the power struggle between communism and democracy in the decades after World War II. The focus is on foreign and domestic policy from the 1940s through the 1980s.</t>
    </r>
  </si>
  <si>
    <r>
      <rPr>
        <b/>
        <sz val="11"/>
        <color theme="1"/>
        <rFont val="Arial"/>
        <family val="2"/>
        <scheme val="major"/>
      </rPr>
      <t>Unit 6</t>
    </r>
    <r>
      <rPr>
        <sz val="11"/>
        <color theme="1"/>
        <rFont val="Arial"/>
        <family val="2"/>
        <scheme val="major"/>
      </rPr>
      <t xml:space="preserve">
(6 90-min. or 12 45-min. class periods)</t>
    </r>
  </si>
  <si>
    <r>
      <rPr>
        <b/>
        <sz val="11"/>
        <color theme="1"/>
        <rFont val="Arial"/>
        <family val="2"/>
        <scheme val="major"/>
      </rPr>
      <t xml:space="preserve">Unit 7
</t>
    </r>
    <r>
      <rPr>
        <sz val="11"/>
        <color theme="1"/>
        <rFont val="Arial"/>
        <family val="2"/>
        <scheme val="major"/>
      </rPr>
      <t>(6 90-min. or 12 45-min. class periods)</t>
    </r>
  </si>
  <si>
    <r>
      <rPr>
        <b/>
        <sz val="10"/>
        <rFont val="Arial"/>
        <family val="2"/>
        <scheme val="major"/>
      </rPr>
      <t>Unit 7 – Civil Rights</t>
    </r>
    <r>
      <rPr>
        <sz val="10"/>
        <rFont val="Arial"/>
        <family val="2"/>
        <scheme val="major"/>
      </rPr>
      <t xml:space="preserve">
This two-part unit examines the issues of emerging rights for minorities and the leaders and critical events of the modern 20th century civil rights movement</t>
    </r>
  </si>
  <si>
    <r>
      <rPr>
        <b/>
        <sz val="11"/>
        <color theme="1"/>
        <rFont val="Arial"/>
        <family val="2"/>
        <scheme val="major"/>
      </rPr>
      <t>Unit 8</t>
    </r>
    <r>
      <rPr>
        <sz val="11"/>
        <color theme="1"/>
        <rFont val="Arial"/>
        <family val="2"/>
        <scheme val="major"/>
      </rPr>
      <t xml:space="preserve">
(5 90-min. or 10 45-min. class periods)</t>
    </r>
  </si>
  <si>
    <r>
      <rPr>
        <b/>
        <sz val="11"/>
        <color theme="1"/>
        <rFont val="Arial"/>
        <family val="2"/>
        <scheme val="major"/>
      </rPr>
      <t xml:space="preserve">Unit 9
</t>
    </r>
    <r>
      <rPr>
        <sz val="11"/>
        <color theme="1"/>
        <rFont val="Arial"/>
        <family val="2"/>
        <scheme val="major"/>
      </rPr>
      <t>(7 90-min. or 14 45-min. class periods)</t>
    </r>
  </si>
  <si>
    <r>
      <rPr>
        <b/>
        <sz val="11"/>
        <color theme="1"/>
        <rFont val="Arial"/>
        <family val="2"/>
        <scheme val="major"/>
      </rPr>
      <t>Unit 10</t>
    </r>
    <r>
      <rPr>
        <sz val="11"/>
        <color theme="1"/>
        <rFont val="Arial"/>
        <family val="2"/>
        <scheme val="major"/>
      </rPr>
      <t xml:space="preserve">
(5 90-min. or 10 45-min. class periods)</t>
    </r>
  </si>
  <si>
    <r>
      <rPr>
        <b/>
        <sz val="11"/>
        <color theme="1"/>
        <rFont val="Arial"/>
        <family val="2"/>
        <scheme val="major"/>
      </rPr>
      <t xml:space="preserve">Unit 11
</t>
    </r>
    <r>
      <rPr>
        <sz val="11"/>
        <color theme="1"/>
        <rFont val="Arial"/>
        <family val="2"/>
        <scheme val="major"/>
      </rPr>
      <t>(8 90-min. or 16 45-min. class periods)</t>
    </r>
  </si>
  <si>
    <t xml:space="preserve">. </t>
  </si>
  <si>
    <r>
      <rPr>
        <b/>
        <sz val="10"/>
        <rFont val="Arial"/>
        <family val="2"/>
        <scheme val="major"/>
      </rPr>
      <t>Unit 8 – Constitutional Issues and Changes</t>
    </r>
    <r>
      <rPr>
        <sz val="10"/>
        <rFont val="Arial"/>
        <family val="2"/>
        <scheme val="major"/>
      </rPr>
      <t xml:space="preserve">
This two-part unit focuses on landmark cases, constitutional amendments, laws, and the impact of scandals on the public’s view of government.    </t>
    </r>
    <r>
      <rPr>
        <b/>
        <sz val="10"/>
        <rFont val="Arial"/>
        <family val="2"/>
        <scheme val="major"/>
      </rPr>
      <t>Unit 9 – Change Over Time: Trends in U.S. History</t>
    </r>
    <r>
      <rPr>
        <sz val="10"/>
        <rFont val="Arial"/>
        <family val="2"/>
        <scheme val="major"/>
      </rPr>
      <t xml:space="preserve">
In this thematic four-part unit, students examine trends. This includes innovations in transportation, communication, and science. They study the effects of change - in the workplace, in government and economics, and in where people live. Finally, students study the role of the United States in a changing world.</t>
    </r>
  </si>
  <si>
    <r>
      <rPr>
        <b/>
        <sz val="10"/>
        <rFont val="Arial"/>
        <family val="2"/>
        <scheme val="major"/>
      </rPr>
      <t>Unit 9 – Change Over Time: Trends in U.S. History</t>
    </r>
    <r>
      <rPr>
        <sz val="10"/>
        <rFont val="Arial"/>
        <family val="2"/>
        <scheme val="major"/>
      </rPr>
      <t xml:space="preserve">
In this thematic four-part unit, students examine trends. This includes innovations in transportation, communication, and science. They study the effects of change - in the workplace, in government and economics, and in where people live. Finally, students study the role of the United States in a changing world.                             </t>
    </r>
    <r>
      <rPr>
        <b/>
        <sz val="10"/>
        <rFont val="Arial"/>
        <family val="2"/>
        <scheme val="major"/>
      </rPr>
      <t>Unit 10 – Late 20th Century Contemporary Issues</t>
    </r>
    <r>
      <rPr>
        <sz val="10"/>
        <rFont val="Arial"/>
        <family val="2"/>
        <scheme val="major"/>
      </rPr>
      <t xml:space="preserve">
This two-part unit addresses ESPN issues and people as the US moves forward in the 21st century.        </t>
    </r>
  </si>
  <si>
    <r>
      <rPr>
        <b/>
        <sz val="10"/>
        <rFont val="Arial"/>
        <family val="2"/>
        <scheme val="major"/>
      </rPr>
      <t>Unit 11 – The Year in Review</t>
    </r>
    <r>
      <rPr>
        <sz val="10"/>
        <rFont val="Arial"/>
        <family val="2"/>
        <scheme val="major"/>
      </rPr>
      <t xml:space="preserve">
This two-part unit focuses on a general review of important Texas Essential Knowledge and Skills/Student Expectations (TEKS/SEs) included on statewide testing. It includes the foundations of our government as evidenced in early American history. </t>
    </r>
  </si>
  <si>
    <r>
      <rPr>
        <b/>
        <sz val="10"/>
        <rFont val="Arial"/>
        <family val="2"/>
        <scheme val="major"/>
      </rPr>
      <t>Unit 4 – Economics and Politics of the 1920s and 1930s</t>
    </r>
    <r>
      <rPr>
        <sz val="10"/>
        <rFont val="Arial"/>
        <family val="2"/>
        <scheme val="major"/>
      </rPr>
      <t xml:space="preserve">
In this two-part unit students study the 1920s and 1930s through an economic and political lens, as Americans addressed the prosperity of the 1920s followed by severe depression of the 1930s.         </t>
    </r>
    <r>
      <rPr>
        <b/>
        <sz val="10"/>
        <rFont val="Arial"/>
        <family val="2"/>
        <scheme val="major"/>
      </rPr>
      <t xml:space="preserve"> Unit 5 – Rise of Dictators and World War II</t>
    </r>
    <r>
      <rPr>
        <sz val="10"/>
        <rFont val="Arial"/>
        <family val="2"/>
        <scheme val="major"/>
      </rPr>
      <t xml:space="preserve">
This three-part unit examines the rise of totalitarian governments and the involvement of the United States in World War II.</t>
    </r>
  </si>
  <si>
    <r>
      <rPr>
        <b/>
        <sz val="10"/>
        <rFont val="Arial"/>
        <family val="2"/>
        <scheme val="major"/>
      </rPr>
      <t>Unit 3 – World War I and Social Change in the 1920s</t>
    </r>
    <r>
      <rPr>
        <sz val="10"/>
        <rFont val="Arial"/>
        <family val="2"/>
        <scheme val="major"/>
      </rPr>
      <t xml:space="preserve">
This two-part unit examines the global conflict of World War I and its effects as well as the significant social change of the 1920s as Americans responded to significant changes in social norms, consumerism, technological advances, and artistic achievement.                 </t>
    </r>
    <r>
      <rPr>
        <b/>
        <sz val="10"/>
        <rFont val="Arial"/>
        <family val="2"/>
        <scheme val="major"/>
      </rPr>
      <t>Unit 4 – Economics and Politics of the 1920s and 1930s</t>
    </r>
    <r>
      <rPr>
        <sz val="10"/>
        <rFont val="Arial"/>
        <family val="2"/>
        <scheme val="major"/>
      </rPr>
      <t xml:space="preserve">
In this two-part unit students study the 1920s and 1930s through an economic and political lens, as Americans addressed the prosperity of the 1920s followed by severe depression of the 1930s.</t>
    </r>
  </si>
  <si>
    <r>
      <rPr>
        <b/>
        <sz val="10"/>
        <rFont val="Arial"/>
        <family val="2"/>
        <scheme val="major"/>
      </rPr>
      <t xml:space="preserve">Unit 1 – The Gilded Age
</t>
    </r>
    <r>
      <rPr>
        <sz val="10"/>
        <rFont val="Arial"/>
        <family val="2"/>
        <scheme val="major"/>
      </rPr>
      <t xml:space="preserve">This three-part unit explores the impact of westward expansion, industrialization, immigration, technology, and urbanization on Native Americans, workers, immigrants, and big business during the Gilded Age of the late 19th century.  </t>
    </r>
    <r>
      <rPr>
        <b/>
        <sz val="10"/>
        <rFont val="Arial"/>
        <family val="2"/>
        <scheme val="major"/>
      </rPr>
      <t xml:space="preserve">                                                       Unit 2 – Age of Expansion and Reform</t>
    </r>
    <r>
      <rPr>
        <sz val="10"/>
        <rFont val="Arial"/>
        <family val="2"/>
        <scheme val="major"/>
      </rPr>
      <t xml:space="preserve">
This two-part unit examines the concepts of reform and expansion. Within the U.S., reformers made efforts to correct economic and social abuses of the Gilded Age. In the early 20th century, the U.S. moved into a position of a world power. U.S. policies led to territorial acquisitions, involvement in the Spanish-American War, changing policies in Latin America and Asia, and eventually to World War 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</si>
</sst>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2">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7" fillId="14" borderId="16" xfId="6" applyNumberFormat="1" applyFont="1" applyFill="1" applyBorder="1">
      <alignment horizontal="left" vertical="top"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142" zoomScaleNormal="100" workbookViewId="0">
      <selection activeCell="A101" sqref="A101:A112"/>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37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58" t="s">
        <v>72</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58"/>
      <c r="C4" s="40"/>
      <c r="D4" s="50"/>
      <c r="E4" s="50"/>
      <c r="F4" s="50"/>
      <c r="G4" s="50"/>
      <c r="H4" s="50"/>
      <c r="I4" s="40"/>
    </row>
    <row r="5" spans="1:9" ht="16.5" customHeight="1" x14ac:dyDescent="0.3">
      <c r="A5" s="58"/>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58"/>
      <c r="C6" s="40"/>
      <c r="D6" s="57" t="s">
        <v>18</v>
      </c>
      <c r="E6" s="57"/>
      <c r="F6" s="57"/>
      <c r="G6" s="57"/>
      <c r="H6" s="57"/>
      <c r="I6" s="21"/>
    </row>
    <row r="7" spans="1:9" ht="16.5" customHeight="1" x14ac:dyDescent="0.3">
      <c r="A7" s="58"/>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58"/>
      <c r="C8" s="40"/>
      <c r="D8" s="36" t="s">
        <v>16</v>
      </c>
      <c r="E8" s="57" t="s">
        <v>18</v>
      </c>
      <c r="F8" s="57"/>
      <c r="G8" s="57"/>
      <c r="H8" s="57"/>
      <c r="I8" s="40"/>
    </row>
    <row r="9" spans="1:9" ht="16.5" customHeight="1" x14ac:dyDescent="0.3">
      <c r="A9" s="58"/>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58"/>
      <c r="C10" s="40" t="s">
        <v>34</v>
      </c>
      <c r="D10" s="37" t="s">
        <v>75</v>
      </c>
      <c r="E10" s="37"/>
      <c r="F10" s="37"/>
      <c r="G10" s="37"/>
      <c r="H10" s="37"/>
      <c r="I10" s="40"/>
    </row>
    <row r="11" spans="1:9" ht="16.5" customHeight="1" x14ac:dyDescent="0.3">
      <c r="A11" s="58"/>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58"/>
      <c r="C12" s="40" t="s">
        <v>40</v>
      </c>
      <c r="D12" s="37" t="s">
        <v>75</v>
      </c>
      <c r="E12" s="37"/>
      <c r="F12" s="37"/>
      <c r="G12" s="28"/>
      <c r="H12" s="28"/>
      <c r="I12" s="23"/>
    </row>
    <row r="13" spans="1:9" ht="16.5" customHeight="1" x14ac:dyDescent="0.3">
      <c r="A13" s="58"/>
      <c r="C13" s="20">
        <f t="array" aca="1" ref="C13:D13" ca="1">Days+36+DATE(Calendar1Year,Calendar1MonthOption,1)-WEEKDAY(DATE(Calendar1Year,Calendar1MonthOption,1),WeekdayOption)</f>
        <v>44808</v>
      </c>
      <c r="D13" s="34">
        <f ca="1"/>
        <v>44809</v>
      </c>
      <c r="E13" s="62" t="s">
        <v>0</v>
      </c>
      <c r="F13" s="62"/>
      <c r="G13" s="63"/>
      <c r="H13" s="63"/>
      <c r="I13" s="63"/>
    </row>
    <row r="14" spans="1:9" ht="63.75" customHeight="1" x14ac:dyDescent="0.3">
      <c r="A14" s="58"/>
      <c r="C14" s="21"/>
      <c r="D14" s="28"/>
      <c r="E14" s="59" t="s">
        <v>32</v>
      </c>
      <c r="F14" s="59"/>
      <c r="G14" s="59"/>
      <c r="H14" s="59"/>
      <c r="I14" s="59"/>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58" t="s">
        <v>93</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58"/>
      <c r="C18" s="21" t="s">
        <v>40</v>
      </c>
      <c r="D18" s="28"/>
      <c r="E18" s="21"/>
      <c r="F18" s="40"/>
      <c r="G18" s="37" t="s">
        <v>75</v>
      </c>
      <c r="H18" s="37"/>
      <c r="I18" s="40"/>
    </row>
    <row r="19" spans="1:9" ht="16.5" customHeight="1" x14ac:dyDescent="0.3">
      <c r="A19" s="58"/>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58"/>
      <c r="C20" s="21" t="s">
        <v>41</v>
      </c>
      <c r="D20" s="30" t="s">
        <v>4</v>
      </c>
      <c r="E20" s="37" t="s">
        <v>75</v>
      </c>
      <c r="F20" s="37"/>
      <c r="G20" s="49" t="s">
        <v>33</v>
      </c>
      <c r="H20" s="49"/>
      <c r="I20" s="40"/>
    </row>
    <row r="21" spans="1:9" ht="16.5" customHeight="1" x14ac:dyDescent="0.3">
      <c r="A21" s="58"/>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58"/>
      <c r="C22" s="40" t="s">
        <v>42</v>
      </c>
      <c r="D22" s="49"/>
      <c r="E22" s="49"/>
      <c r="F22" s="38" t="s">
        <v>74</v>
      </c>
      <c r="G22" s="38"/>
      <c r="H22" s="38"/>
      <c r="I22" s="40"/>
    </row>
    <row r="23" spans="1:9" ht="16.5" customHeight="1" x14ac:dyDescent="0.3">
      <c r="A23" s="58"/>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58"/>
      <c r="C24" s="40" t="s">
        <v>43</v>
      </c>
      <c r="D24" s="38" t="s">
        <v>74</v>
      </c>
      <c r="E24" s="38"/>
      <c r="F24" s="38"/>
      <c r="G24" s="38"/>
      <c r="H24" s="38"/>
      <c r="I24" s="40"/>
    </row>
    <row r="25" spans="1:9" ht="16.5" customHeight="1" x14ac:dyDescent="0.3">
      <c r="A25" s="58"/>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58"/>
      <c r="C26" s="40" t="s">
        <v>44</v>
      </c>
      <c r="D26" s="38" t="s">
        <v>74</v>
      </c>
      <c r="E26" s="38"/>
      <c r="F26" s="49" t="s">
        <v>33</v>
      </c>
      <c r="G26" s="49"/>
      <c r="H26" s="49"/>
      <c r="I26" s="42" t="s">
        <v>5</v>
      </c>
    </row>
    <row r="27" spans="1:9" ht="16.5" customHeight="1" x14ac:dyDescent="0.3">
      <c r="A27" s="58"/>
      <c r="C27" s="20">
        <f t="array" aca="1" ref="C27:D27" ca="1">Days+36+DATE(Calendar2Year,Calendar2MonthOption,1)-WEEKDAY(DATE(Calendar2Year,Calendar2MonthOption,1),WeekdayOption)</f>
        <v>44836</v>
      </c>
      <c r="D27" s="34">
        <f ca="1"/>
        <v>44837</v>
      </c>
      <c r="E27" s="60" t="s">
        <v>0</v>
      </c>
      <c r="F27" s="60"/>
      <c r="G27" s="60"/>
      <c r="H27" s="60"/>
      <c r="I27" s="64"/>
    </row>
    <row r="28" spans="1:9" ht="63.75" customHeight="1" x14ac:dyDescent="0.3">
      <c r="A28" s="58"/>
      <c r="C28" s="21"/>
      <c r="D28" s="21"/>
      <c r="E28" s="59" t="s">
        <v>28</v>
      </c>
      <c r="F28" s="59"/>
      <c r="G28" s="59"/>
      <c r="H28" s="59"/>
      <c r="I28" s="59"/>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58" t="s">
        <v>92</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58"/>
      <c r="C32" s="21"/>
      <c r="D32" s="21"/>
      <c r="E32" s="21"/>
      <c r="F32" s="21"/>
      <c r="G32" s="21"/>
      <c r="H32" s="21"/>
      <c r="I32" s="33"/>
    </row>
    <row r="33" spans="1:9" ht="16.5" customHeight="1" x14ac:dyDescent="0.3">
      <c r="A33" s="58"/>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58"/>
      <c r="C34" s="40" t="s">
        <v>35</v>
      </c>
      <c r="D34" s="37" t="s">
        <v>73</v>
      </c>
      <c r="E34" s="36" t="s">
        <v>17</v>
      </c>
      <c r="F34" s="48" t="s">
        <v>15</v>
      </c>
      <c r="G34" s="37"/>
      <c r="H34" s="37"/>
      <c r="I34" s="40"/>
    </row>
    <row r="35" spans="1:9" ht="16.5" customHeight="1" x14ac:dyDescent="0.3">
      <c r="A35" s="58"/>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58"/>
      <c r="C36" s="40" t="s">
        <v>45</v>
      </c>
      <c r="D36" s="37" t="s">
        <v>73</v>
      </c>
      <c r="E36" s="37"/>
      <c r="F36" s="37"/>
      <c r="G36" s="37"/>
      <c r="H36" s="37"/>
      <c r="I36" s="40"/>
    </row>
    <row r="37" spans="1:9" ht="16.5" customHeight="1" x14ac:dyDescent="0.3">
      <c r="A37" s="58"/>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58"/>
      <c r="C38" s="40" t="s">
        <v>46</v>
      </c>
      <c r="D38" s="37" t="s">
        <v>73</v>
      </c>
      <c r="E38" s="37"/>
      <c r="F38" s="49" t="s">
        <v>33</v>
      </c>
      <c r="G38" s="49"/>
      <c r="H38" s="38" t="s">
        <v>76</v>
      </c>
      <c r="I38" s="40"/>
    </row>
    <row r="39" spans="1:9" ht="16.5" customHeight="1" x14ac:dyDescent="0.3">
      <c r="A39" s="58"/>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58"/>
      <c r="C40" s="40" t="s">
        <v>47</v>
      </c>
      <c r="D40" s="38" t="s">
        <v>76</v>
      </c>
      <c r="E40" s="38"/>
      <c r="F40" s="38"/>
      <c r="G40" s="38"/>
      <c r="H40" s="38"/>
      <c r="I40" s="43"/>
    </row>
    <row r="41" spans="1:9" ht="16.5" customHeight="1" x14ac:dyDescent="0.3">
      <c r="A41" s="58"/>
      <c r="C41" s="39">
        <f t="array" aca="1" ref="C41:D41" ca="1">Days+36+DATE(Calendar3Year,Calendar3MonthOption,1)-WEEKDAY(DATE(Calendar3Year,Calendar3MonthOption,1),WeekdayOption)</f>
        <v>44864</v>
      </c>
      <c r="D41" s="35">
        <f ca="1"/>
        <v>44865</v>
      </c>
      <c r="E41" s="65" t="s">
        <v>0</v>
      </c>
      <c r="F41" s="60"/>
      <c r="G41" s="60"/>
      <c r="H41" s="60"/>
      <c r="I41" s="64"/>
    </row>
    <row r="42" spans="1:9" ht="63.75" customHeight="1" x14ac:dyDescent="0.3">
      <c r="A42" s="58"/>
      <c r="C42" s="40" t="s">
        <v>48</v>
      </c>
      <c r="D42" s="38" t="s">
        <v>76</v>
      </c>
      <c r="E42" s="59" t="s">
        <v>27</v>
      </c>
      <c r="F42" s="59"/>
      <c r="G42" s="59"/>
      <c r="H42" s="59"/>
      <c r="I42" s="59"/>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58" t="s">
        <v>91</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58"/>
      <c r="C46" s="21" t="s">
        <v>48</v>
      </c>
      <c r="D46" s="40"/>
      <c r="E46" s="38" t="s">
        <v>76</v>
      </c>
      <c r="F46" s="38"/>
      <c r="G46" s="38"/>
      <c r="H46" s="49" t="s">
        <v>33</v>
      </c>
      <c r="I46" s="42" t="s">
        <v>6</v>
      </c>
    </row>
    <row r="47" spans="1:9" ht="16.5" customHeight="1" x14ac:dyDescent="0.3">
      <c r="A47" s="58"/>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58"/>
      <c r="C48" s="40" t="s">
        <v>36</v>
      </c>
      <c r="D48" s="37" t="s">
        <v>77</v>
      </c>
      <c r="E48" s="37"/>
      <c r="F48" s="37"/>
      <c r="G48" s="37"/>
      <c r="H48" s="37"/>
      <c r="I48" s="26"/>
    </row>
    <row r="49" spans="1:9" ht="16.5" customHeight="1" x14ac:dyDescent="0.3">
      <c r="A49" s="58"/>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58"/>
      <c r="C50" s="40" t="s">
        <v>49</v>
      </c>
      <c r="D50" s="37" t="s">
        <v>77</v>
      </c>
      <c r="E50" s="37"/>
      <c r="F50" s="37"/>
      <c r="G50" s="37"/>
      <c r="H50" s="37"/>
      <c r="I50" s="40"/>
    </row>
    <row r="51" spans="1:9" ht="16.5" customHeight="1" x14ac:dyDescent="0.3">
      <c r="A51" s="58"/>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58"/>
      <c r="C52" s="21"/>
      <c r="D52" s="67" t="s">
        <v>71</v>
      </c>
      <c r="E52" s="68"/>
      <c r="F52" s="68"/>
      <c r="G52" s="69"/>
      <c r="H52" s="70"/>
      <c r="I52" s="23"/>
    </row>
    <row r="53" spans="1:9" ht="16.5" customHeight="1" x14ac:dyDescent="0.3">
      <c r="A53" s="58"/>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58"/>
      <c r="C54" s="40" t="s">
        <v>50</v>
      </c>
      <c r="D54" s="37" t="s">
        <v>77</v>
      </c>
      <c r="E54" s="37"/>
      <c r="F54" s="37"/>
      <c r="G54" s="21"/>
      <c r="H54" s="21"/>
      <c r="I54" s="24"/>
    </row>
    <row r="55" spans="1:9" ht="16.5" customHeight="1" x14ac:dyDescent="0.3">
      <c r="A55" s="58"/>
      <c r="C55" s="20">
        <f t="array" aca="1" ref="C55:D55" ca="1">Days+36+DATE(Calendar4Year,Calendar4MonthOption,1)-WEEKDAY(DATE(Calendar4Year,Calendar4MonthOption,1),WeekdayOption)</f>
        <v>44899</v>
      </c>
      <c r="D55" s="34">
        <f ca="1"/>
        <v>44900</v>
      </c>
      <c r="E55" s="60" t="s">
        <v>0</v>
      </c>
      <c r="F55" s="60"/>
      <c r="G55" s="61"/>
      <c r="H55" s="61"/>
      <c r="I55" s="61"/>
    </row>
    <row r="56" spans="1:9" ht="63.75" customHeight="1" x14ac:dyDescent="0.3">
      <c r="A56" s="58"/>
      <c r="C56" s="21"/>
      <c r="D56" s="21"/>
      <c r="E56" s="59" t="s">
        <v>26</v>
      </c>
      <c r="F56" s="59"/>
      <c r="G56" s="59"/>
      <c r="H56" s="59"/>
      <c r="I56" s="59"/>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58" t="s">
        <v>78</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58"/>
      <c r="C60" s="21" t="s">
        <v>50</v>
      </c>
      <c r="D60" s="21"/>
      <c r="E60" s="21"/>
      <c r="F60" s="40"/>
      <c r="G60" s="37" t="s">
        <v>77</v>
      </c>
      <c r="H60" s="37"/>
      <c r="I60" s="40"/>
    </row>
    <row r="61" spans="1:9" ht="16.5" customHeight="1" x14ac:dyDescent="0.3">
      <c r="A61" s="58"/>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58"/>
      <c r="C62" s="40" t="s">
        <v>51</v>
      </c>
      <c r="D62" s="37" t="s">
        <v>77</v>
      </c>
      <c r="E62" s="49" t="s">
        <v>33</v>
      </c>
      <c r="F62" s="49"/>
      <c r="G62" s="49"/>
      <c r="H62" s="49"/>
      <c r="I62" s="40"/>
    </row>
    <row r="63" spans="1:9" ht="16.5" customHeight="1" x14ac:dyDescent="0.3">
      <c r="A63" s="58"/>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58"/>
      <c r="C64" s="40" t="s">
        <v>52</v>
      </c>
      <c r="D64" s="49"/>
      <c r="E64" s="49"/>
      <c r="F64" s="49"/>
      <c r="G64" s="49"/>
      <c r="H64" s="49"/>
      <c r="I64" s="40"/>
    </row>
    <row r="65" spans="1:9" ht="16.5" customHeight="1" x14ac:dyDescent="0.3">
      <c r="A65" s="58"/>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58"/>
      <c r="C66" s="40" t="s">
        <v>53</v>
      </c>
      <c r="D66" s="49"/>
      <c r="E66" s="49"/>
      <c r="F66" s="49"/>
      <c r="G66" s="42" t="s">
        <v>19</v>
      </c>
      <c r="H66" s="29" t="s">
        <v>9</v>
      </c>
      <c r="I66" s="24"/>
    </row>
    <row r="67" spans="1:9" ht="16.5" customHeight="1" x14ac:dyDescent="0.3">
      <c r="A67" s="58"/>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58"/>
      <c r="C68" s="21"/>
      <c r="D68" s="67" t="s">
        <v>9</v>
      </c>
      <c r="E68" s="68"/>
      <c r="F68" s="68"/>
      <c r="G68" s="68"/>
      <c r="H68" s="71"/>
      <c r="I68" s="24"/>
    </row>
    <row r="69" spans="1:9" ht="16.5" customHeight="1" x14ac:dyDescent="0.3">
      <c r="A69" s="58"/>
      <c r="C69" s="20">
        <f t="array" aca="1" ref="C69:D69" ca="1">Days+36+DATE(Calendar5Year,Calendar5MonthOption,1)-WEEKDAY(DATE(Calendar5Year,Calendar5MonthOption,1),WeekdayOption)</f>
        <v>44927</v>
      </c>
      <c r="D69" s="20">
        <f ca="1"/>
        <v>44928</v>
      </c>
      <c r="E69" s="61" t="s">
        <v>0</v>
      </c>
      <c r="F69" s="61"/>
      <c r="G69" s="61"/>
      <c r="H69" s="61"/>
      <c r="I69" s="61"/>
    </row>
    <row r="70" spans="1:9" ht="63.75" customHeight="1" x14ac:dyDescent="0.3">
      <c r="A70" s="58"/>
      <c r="C70" s="21"/>
      <c r="D70" s="31"/>
      <c r="E70" s="59" t="s">
        <v>24</v>
      </c>
      <c r="F70" s="59"/>
      <c r="G70" s="59"/>
      <c r="H70" s="59"/>
      <c r="I70" s="59"/>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58" t="s">
        <v>79</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58"/>
      <c r="C74" s="21"/>
      <c r="D74" s="67" t="s">
        <v>9</v>
      </c>
      <c r="E74" s="68"/>
      <c r="F74" s="68"/>
      <c r="G74" s="16" t="s">
        <v>16</v>
      </c>
      <c r="H74" s="16" t="s">
        <v>17</v>
      </c>
      <c r="I74" s="23"/>
    </row>
    <row r="75" spans="1:9" ht="16.5" customHeight="1" x14ac:dyDescent="0.3">
      <c r="A75" s="58"/>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58"/>
      <c r="C76" s="40" t="s">
        <v>37</v>
      </c>
      <c r="D76" s="38" t="s">
        <v>80</v>
      </c>
      <c r="E76" s="38"/>
      <c r="F76" s="38"/>
      <c r="G76" s="38"/>
      <c r="H76" s="38"/>
      <c r="I76" s="40"/>
    </row>
    <row r="77" spans="1:9" ht="16.5" customHeight="1" x14ac:dyDescent="0.3">
      <c r="A77" s="58"/>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58"/>
      <c r="C78" s="21" t="s">
        <v>54</v>
      </c>
      <c r="D78" s="30" t="s">
        <v>10</v>
      </c>
      <c r="E78" s="38" t="s">
        <v>80</v>
      </c>
      <c r="F78" s="38"/>
      <c r="G78" s="38"/>
      <c r="H78" s="38"/>
      <c r="I78" s="40"/>
    </row>
    <row r="79" spans="1:9" ht="16.5" customHeight="1" x14ac:dyDescent="0.3">
      <c r="A79" s="58"/>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58"/>
      <c r="C80" s="40" t="s">
        <v>55</v>
      </c>
      <c r="D80" s="38" t="s">
        <v>80</v>
      </c>
      <c r="E80" s="38"/>
      <c r="F80" s="38"/>
      <c r="G80" s="49" t="s">
        <v>33</v>
      </c>
      <c r="H80" s="49"/>
      <c r="I80" s="40"/>
    </row>
    <row r="81" spans="1:9" ht="16.5" customHeight="1" x14ac:dyDescent="0.3">
      <c r="A81" s="58"/>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58"/>
      <c r="C82" s="40" t="s">
        <v>56</v>
      </c>
      <c r="D82" s="49"/>
      <c r="E82" s="49"/>
      <c r="F82" s="21"/>
      <c r="G82" s="21"/>
      <c r="H82" s="21"/>
      <c r="I82" s="23"/>
    </row>
    <row r="83" spans="1:9" ht="16.5" customHeight="1" x14ac:dyDescent="0.3">
      <c r="A83" s="58"/>
      <c r="C83" s="20">
        <f t="array" aca="1" ref="C83:D83" ca="1">Days+36+DATE(Calendar6Year,Calendar6MonthOption,1)-WEEKDAY(DATE(Calendar6Year,Calendar6MonthOption,1),WeekdayOption)</f>
        <v>44962</v>
      </c>
      <c r="D83" s="34">
        <f ca="1"/>
        <v>44963</v>
      </c>
      <c r="E83" s="60" t="s">
        <v>0</v>
      </c>
      <c r="F83" s="61"/>
      <c r="G83" s="61"/>
      <c r="H83" s="61"/>
      <c r="I83" s="61"/>
    </row>
    <row r="84" spans="1:9" ht="63.75" customHeight="1" x14ac:dyDescent="0.3">
      <c r="A84" s="58"/>
      <c r="C84" s="21"/>
      <c r="D84" s="21"/>
      <c r="E84" s="66" t="s">
        <v>25</v>
      </c>
      <c r="F84" s="66"/>
      <c r="G84" s="66"/>
      <c r="H84" s="66"/>
      <c r="I84" s="66"/>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58" t="s">
        <v>82</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58"/>
      <c r="C88" s="21" t="s">
        <v>56</v>
      </c>
      <c r="D88" s="21"/>
      <c r="E88" s="40"/>
      <c r="F88" s="37" t="s">
        <v>81</v>
      </c>
      <c r="G88" s="37"/>
      <c r="H88" s="37"/>
      <c r="I88" s="40"/>
    </row>
    <row r="89" spans="1:9" ht="16.5" customHeight="1" x14ac:dyDescent="0.3">
      <c r="A89" s="58"/>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58"/>
      <c r="C90" s="40" t="s">
        <v>57</v>
      </c>
      <c r="D90" s="37" t="s">
        <v>81</v>
      </c>
      <c r="E90" s="37"/>
      <c r="F90" s="37"/>
      <c r="G90" s="37"/>
      <c r="H90" s="37"/>
      <c r="I90" s="40"/>
    </row>
    <row r="91" spans="1:9" ht="16.5" customHeight="1" x14ac:dyDescent="0.3">
      <c r="A91" s="58"/>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58"/>
      <c r="C92" s="40" t="s">
        <v>58</v>
      </c>
      <c r="D92" s="37" t="s">
        <v>81</v>
      </c>
      <c r="E92" s="37"/>
      <c r="F92" s="37"/>
      <c r="G92" s="37"/>
      <c r="H92" s="49" t="s">
        <v>33</v>
      </c>
      <c r="I92" s="40"/>
    </row>
    <row r="93" spans="1:9" ht="16.5" customHeight="1" x14ac:dyDescent="0.3">
      <c r="A93" s="58"/>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58"/>
      <c r="C94" s="40" t="s">
        <v>59</v>
      </c>
      <c r="D94" s="36" t="s">
        <v>17</v>
      </c>
      <c r="E94" s="49" t="s">
        <v>33</v>
      </c>
      <c r="F94" s="49"/>
      <c r="G94" s="49"/>
      <c r="H94" s="49"/>
      <c r="I94" s="42" t="s">
        <v>7</v>
      </c>
    </row>
    <row r="95" spans="1:9" ht="16.5" customHeight="1" x14ac:dyDescent="0.3">
      <c r="A95" s="58"/>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58"/>
      <c r="C96" s="40" t="s">
        <v>38</v>
      </c>
      <c r="D96" s="38" t="s">
        <v>83</v>
      </c>
      <c r="E96" s="38"/>
      <c r="F96" s="24"/>
      <c r="G96" s="24"/>
      <c r="H96" s="24"/>
      <c r="I96" s="24"/>
    </row>
    <row r="97" spans="1:9" ht="16.5" customHeight="1" x14ac:dyDescent="0.3">
      <c r="A97" s="58"/>
      <c r="C97" s="20">
        <f t="array" aca="1" ref="C97:D97" ca="1">Days+36+DATE(Calendar7Year,Calendar7MonthOption,1)-WEEKDAY(DATE(Calendar7Year,Calendar7MonthOption,1),WeekdayOption)</f>
        <v>44990</v>
      </c>
      <c r="D97" s="34">
        <f ca="1"/>
        <v>44991</v>
      </c>
      <c r="E97" s="60" t="s">
        <v>0</v>
      </c>
      <c r="F97" s="61"/>
      <c r="G97" s="61"/>
      <c r="H97" s="61"/>
      <c r="I97" s="61"/>
    </row>
    <row r="98" spans="1:9" ht="63.75" customHeight="1" x14ac:dyDescent="0.3">
      <c r="A98" s="58"/>
      <c r="C98" s="21"/>
      <c r="D98" s="32"/>
      <c r="E98" s="59" t="s">
        <v>29</v>
      </c>
      <c r="F98" s="59"/>
      <c r="G98" s="59"/>
      <c r="H98" s="59"/>
      <c r="I98" s="59"/>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58" t="s">
        <v>88</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58"/>
      <c r="C102" s="21" t="s">
        <v>38</v>
      </c>
      <c r="D102" s="51"/>
      <c r="E102" s="40"/>
      <c r="F102" s="38" t="s">
        <v>83</v>
      </c>
      <c r="G102" s="38"/>
      <c r="H102" s="38"/>
      <c r="I102" s="40"/>
    </row>
    <row r="103" spans="1:9" ht="16.5" customHeight="1" x14ac:dyDescent="0.3">
      <c r="A103" s="58"/>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58"/>
      <c r="C104" s="40" t="s">
        <v>60</v>
      </c>
      <c r="D104" s="38" t="s">
        <v>83</v>
      </c>
      <c r="E104" s="38"/>
      <c r="F104" s="38"/>
      <c r="G104" s="38"/>
      <c r="H104" s="38"/>
      <c r="I104" s="40"/>
    </row>
    <row r="105" spans="1:9" ht="16.5" customHeight="1" x14ac:dyDescent="0.3">
      <c r="A105" s="58"/>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58"/>
      <c r="C106" s="21"/>
      <c r="D106" s="67" t="s">
        <v>11</v>
      </c>
      <c r="E106" s="68"/>
      <c r="F106" s="68"/>
      <c r="G106" s="68"/>
      <c r="H106" s="71"/>
      <c r="I106" s="23"/>
    </row>
    <row r="107" spans="1:9" ht="16.5" customHeight="1" x14ac:dyDescent="0.3">
      <c r="A107" s="58"/>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58"/>
      <c r="C108" s="40" t="s">
        <v>61</v>
      </c>
      <c r="D108" s="49" t="s">
        <v>33</v>
      </c>
      <c r="E108" s="49"/>
      <c r="F108" s="37" t="s">
        <v>84</v>
      </c>
      <c r="G108" s="37"/>
      <c r="H108" s="37"/>
      <c r="I108" s="40"/>
    </row>
    <row r="109" spans="1:9" ht="16.5" customHeight="1" x14ac:dyDescent="0.3">
      <c r="A109" s="58"/>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58"/>
      <c r="C110" s="40" t="s">
        <v>62</v>
      </c>
      <c r="D110" s="37" t="s">
        <v>84</v>
      </c>
      <c r="E110" s="37"/>
      <c r="F110" s="37"/>
      <c r="G110" s="37"/>
      <c r="H110" s="3" t="s">
        <v>14</v>
      </c>
      <c r="I110" s="24"/>
    </row>
    <row r="111" spans="1:9" ht="16.5" customHeight="1" x14ac:dyDescent="0.3">
      <c r="A111" s="58"/>
      <c r="C111" s="20">
        <f t="array" aca="1" ref="C111:D111" ca="1">Days+36+DATE(Calendar8Year,Calendar8MonthOption,1)-WEEKDAY(DATE(Calendar8Year,Calendar8MonthOption,1),WeekdayOption)</f>
        <v>45018</v>
      </c>
      <c r="D111" s="34">
        <f ca="1"/>
        <v>45019</v>
      </c>
      <c r="E111" s="60" t="s">
        <v>0</v>
      </c>
      <c r="F111" s="60"/>
      <c r="G111" s="60"/>
      <c r="H111" s="61"/>
      <c r="I111" s="61"/>
    </row>
    <row r="112" spans="1:9" ht="63.75" customHeight="1" x14ac:dyDescent="0.3">
      <c r="A112" s="58"/>
      <c r="C112" s="21"/>
      <c r="D112" s="32"/>
      <c r="E112" s="59" t="s">
        <v>23</v>
      </c>
      <c r="F112" s="59"/>
      <c r="G112" s="59"/>
      <c r="H112" s="59"/>
      <c r="I112" s="59"/>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58" t="s">
        <v>89</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58"/>
      <c r="C116" s="21"/>
      <c r="D116" s="21"/>
      <c r="E116" s="21"/>
      <c r="F116" s="21"/>
      <c r="G116" s="21"/>
      <c r="H116" s="26"/>
      <c r="I116" s="23"/>
    </row>
    <row r="117" spans="1:9" ht="16.5" customHeight="1" x14ac:dyDescent="0.3">
      <c r="A117" s="58"/>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58"/>
      <c r="C118" s="40" t="s">
        <v>63</v>
      </c>
      <c r="D118" s="37" t="s">
        <v>84</v>
      </c>
      <c r="E118" s="37"/>
      <c r="F118" s="37"/>
      <c r="G118" s="37"/>
      <c r="H118" s="25" t="s">
        <v>12</v>
      </c>
      <c r="I118" s="23"/>
    </row>
    <row r="119" spans="1:9" ht="16.5" customHeight="1" x14ac:dyDescent="0.3">
      <c r="A119" s="58"/>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58"/>
      <c r="C120" s="40" t="s">
        <v>64</v>
      </c>
      <c r="D120" s="37" t="s">
        <v>84</v>
      </c>
      <c r="E120" s="37"/>
      <c r="F120" s="37"/>
      <c r="G120" s="49" t="s">
        <v>33</v>
      </c>
      <c r="H120" s="49"/>
      <c r="I120" s="15" t="s">
        <v>8</v>
      </c>
    </row>
    <row r="121" spans="1:9" ht="16.5" customHeight="1" x14ac:dyDescent="0.3">
      <c r="A121" s="58"/>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58"/>
      <c r="C122" s="40" t="s">
        <v>39</v>
      </c>
      <c r="D122" s="38" t="s">
        <v>85</v>
      </c>
      <c r="E122" s="38"/>
      <c r="F122" s="38"/>
      <c r="G122" s="56"/>
      <c r="H122" s="3" t="s">
        <v>12</v>
      </c>
      <c r="I122" s="33"/>
    </row>
    <row r="123" spans="1:9" ht="16.5" customHeight="1" x14ac:dyDescent="0.3">
      <c r="A123" s="58"/>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58"/>
      <c r="C124" s="40" t="s">
        <v>65</v>
      </c>
      <c r="D124" s="38" t="s">
        <v>85</v>
      </c>
      <c r="E124" s="38"/>
      <c r="F124" s="38"/>
      <c r="G124" s="38"/>
      <c r="H124" s="38"/>
      <c r="I124" s="23"/>
    </row>
    <row r="125" spans="1:9" ht="16.5" customHeight="1" x14ac:dyDescent="0.3">
      <c r="A125" s="58"/>
      <c r="C125" s="20">
        <f t="array" aca="1" ref="C125:D125" ca="1">Days+36+DATE(Calendar9Year,Calendar9MonthOption,1)-WEEKDAY(DATE(Calendar9Year,Calendar9MonthOption,1),WeekdayOption)</f>
        <v>45046</v>
      </c>
      <c r="D125" s="34">
        <f ca="1"/>
        <v>45047</v>
      </c>
      <c r="E125" s="60" t="s">
        <v>0</v>
      </c>
      <c r="F125" s="60"/>
      <c r="G125" s="60"/>
      <c r="H125" s="60"/>
      <c r="I125" s="61"/>
    </row>
    <row r="126" spans="1:9" ht="63.75" customHeight="1" x14ac:dyDescent="0.3">
      <c r="A126" s="58"/>
      <c r="C126" s="21"/>
      <c r="D126" s="21"/>
      <c r="E126" s="59" t="s">
        <v>30</v>
      </c>
      <c r="F126" s="59"/>
      <c r="G126" s="59"/>
      <c r="H126" s="59"/>
      <c r="I126" s="59"/>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58" t="s">
        <v>90</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58"/>
      <c r="C130" s="40" t="s">
        <v>66</v>
      </c>
      <c r="D130" s="38" t="s">
        <v>85</v>
      </c>
      <c r="E130" s="37" t="s">
        <v>86</v>
      </c>
      <c r="F130" s="37"/>
      <c r="G130" s="37"/>
      <c r="H130" s="37"/>
      <c r="I130" s="40"/>
    </row>
    <row r="131" spans="1:9" ht="16.5" customHeight="1" x14ac:dyDescent="0.3">
      <c r="A131" s="58"/>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58"/>
      <c r="C132" s="40" t="s">
        <v>67</v>
      </c>
      <c r="D132" s="37" t="s">
        <v>86</v>
      </c>
      <c r="E132" s="37"/>
      <c r="F132" s="37"/>
      <c r="G132" s="37"/>
      <c r="H132" s="37"/>
      <c r="I132" s="40"/>
    </row>
    <row r="133" spans="1:9" ht="16.5" customHeight="1" x14ac:dyDescent="0.3">
      <c r="A133" s="58"/>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58"/>
      <c r="C134" s="40" t="s">
        <v>68</v>
      </c>
      <c r="D134" s="37" t="s">
        <v>86</v>
      </c>
      <c r="E134" s="37"/>
      <c r="F134" s="37"/>
      <c r="G134" s="37"/>
      <c r="H134" s="37"/>
      <c r="I134" s="40"/>
    </row>
    <row r="135" spans="1:9" ht="16.5" customHeight="1" x14ac:dyDescent="0.3">
      <c r="A135" s="58"/>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58"/>
      <c r="C136" s="40" t="s">
        <v>69</v>
      </c>
      <c r="D136" s="37" t="s">
        <v>86</v>
      </c>
      <c r="E136" s="37"/>
      <c r="F136" s="49" t="s">
        <v>33</v>
      </c>
      <c r="G136" s="49"/>
      <c r="H136" s="49"/>
      <c r="I136" s="40"/>
    </row>
    <row r="137" spans="1:9" ht="16.5" customHeight="1" x14ac:dyDescent="0.3">
      <c r="A137" s="58"/>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58"/>
      <c r="C138" s="21" t="s">
        <v>70</v>
      </c>
      <c r="D138" s="30" t="s">
        <v>13</v>
      </c>
      <c r="E138" s="49"/>
      <c r="F138" s="49"/>
      <c r="G138" s="42" t="s">
        <v>31</v>
      </c>
      <c r="H138" s="21"/>
      <c r="I138" s="23"/>
    </row>
    <row r="139" spans="1:9" ht="16.5" customHeight="1" x14ac:dyDescent="0.3">
      <c r="A139" s="58"/>
      <c r="C139" s="20">
        <f t="array" aca="1" ref="C139:D139" ca="1">Days+36+DATE(Calendar10Year,Calendar10MonthOption,1)-WEEKDAY(DATE(Calendar10Year,Calendar10MonthOption,1),WeekdayOption)</f>
        <v>45081</v>
      </c>
      <c r="D139" s="20">
        <f ca="1"/>
        <v>45082</v>
      </c>
      <c r="E139" s="60" t="s">
        <v>0</v>
      </c>
      <c r="F139" s="60"/>
      <c r="G139" s="61"/>
      <c r="H139" s="61"/>
      <c r="I139" s="61"/>
    </row>
    <row r="140" spans="1:9" ht="63.75" customHeight="1" x14ac:dyDescent="0.3">
      <c r="A140" s="58"/>
      <c r="C140" s="21"/>
      <c r="D140" s="31"/>
      <c r="E140" s="59" t="s">
        <v>22</v>
      </c>
      <c r="F140" s="59"/>
      <c r="G140" s="59"/>
      <c r="H140" s="59"/>
      <c r="I140" s="59"/>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58" t="s">
        <v>87</v>
      </c>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58"/>
      <c r="C144" s="21" t="s">
        <v>70</v>
      </c>
      <c r="D144" s="21"/>
      <c r="E144" s="21"/>
      <c r="F144" s="40"/>
      <c r="G144" s="36" t="s">
        <v>16</v>
      </c>
      <c r="H144" s="21"/>
      <c r="I144" s="23"/>
    </row>
    <row r="145" spans="1:9" ht="16.5" customHeight="1" x14ac:dyDescent="0.3">
      <c r="A145" s="58"/>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58"/>
      <c r="C146" s="21"/>
      <c r="D146" s="52"/>
      <c r="E146" s="53"/>
      <c r="F146" s="54"/>
      <c r="G146" s="55"/>
      <c r="H146" s="21"/>
      <c r="I146" s="26"/>
    </row>
    <row r="147" spans="1:9" ht="16.5" customHeight="1" x14ac:dyDescent="0.3">
      <c r="A147" s="58"/>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58"/>
      <c r="C148" s="21"/>
      <c r="D148" s="21"/>
      <c r="E148" s="21"/>
      <c r="F148" s="21"/>
      <c r="G148" s="21"/>
      <c r="H148" s="21"/>
      <c r="I148" s="23"/>
    </row>
    <row r="149" spans="1:9" ht="16.5" customHeight="1" x14ac:dyDescent="0.3">
      <c r="A149" s="58"/>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58"/>
      <c r="C150" s="21"/>
      <c r="D150" s="21"/>
      <c r="E150" s="21"/>
      <c r="F150" s="21"/>
      <c r="G150" s="21"/>
      <c r="H150" s="21"/>
      <c r="I150" s="23"/>
    </row>
    <row r="151" spans="1:9" ht="16.5" customHeight="1" x14ac:dyDescent="0.3">
      <c r="A151" s="58"/>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58"/>
      <c r="C152" s="21"/>
      <c r="D152" s="21"/>
      <c r="E152" s="21"/>
      <c r="F152" s="21"/>
      <c r="G152" s="21"/>
      <c r="H152" s="21"/>
      <c r="I152" s="24"/>
    </row>
    <row r="153" spans="1:9" ht="16.5" customHeight="1" x14ac:dyDescent="0.3">
      <c r="A153" s="58"/>
      <c r="C153" s="20">
        <f t="array" aca="1" ref="C153:D153" ca="1">Days+36+DATE(Calendar11Year,Calendar11MonthOption,1)-WEEKDAY(DATE(Calendar11Year,Calendar11MonthOption,1),WeekdayOption)</f>
        <v>45109</v>
      </c>
      <c r="D153" s="20">
        <f ca="1"/>
        <v>45110</v>
      </c>
      <c r="E153" s="61" t="s">
        <v>0</v>
      </c>
      <c r="F153" s="61"/>
      <c r="G153" s="61"/>
      <c r="H153" s="61"/>
      <c r="I153" s="61"/>
    </row>
    <row r="154" spans="1:9" ht="63.75" customHeight="1" x14ac:dyDescent="0.3">
      <c r="A154" s="58"/>
      <c r="C154" s="21"/>
      <c r="D154" s="21"/>
      <c r="E154" s="59" t="s">
        <v>21</v>
      </c>
      <c r="F154" s="59"/>
      <c r="G154" s="59"/>
      <c r="H154" s="59"/>
      <c r="I154" s="59"/>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 xml:space="preserve">&amp;C&amp;"+,Bold"&amp;24&amp;G
Social Studies - U.S. History Since 1877 </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2.xml><?xml version="1.0" encoding="utf-8"?>
<ds:datastoreItem xmlns:ds="http://schemas.openxmlformats.org/officeDocument/2006/customXml" ds:itemID="{7BA2CFDC-E694-4B59-9753-0322A256854F}"/>
</file>

<file path=customXml/itemProps3.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Chabkoun, Malak</dc:creator>
  <cp:lastModifiedBy>Filipow, Jamie L</cp:lastModifiedBy>
  <cp:lastPrinted>2022-05-24T18:38:53Z</cp:lastPrinted>
  <dcterms:created xsi:type="dcterms:W3CDTF">2016-07-26T15:53:57Z</dcterms:created>
  <dcterms:modified xsi:type="dcterms:W3CDTF">2022-05-24T18:44:25Z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